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6620" windowHeight="7812" firstSheet="2"/>
  </bookViews>
  <sheets>
    <sheet name="汇总表" sheetId="20" r:id="rId1"/>
    <sheet name="标签清单" sheetId="2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2" name="ID_618CA30C02A843B98D9C60AC45DA239F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87570" y="1299210"/>
          <a:ext cx="6115050" cy="49815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3" name="ID_DD70CE87BE2C46DD803C5B332EA16C3D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654550" y="2066290"/>
          <a:ext cx="4981575" cy="53340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1" name="ID_74ABEC96AC4E41FABA99357DB41852E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728210" y="1671955"/>
          <a:ext cx="7667625" cy="59436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4" name="ID_924BD8FF73FB46509ECDFCE1C51874FF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4836160" y="2547620"/>
          <a:ext cx="5114925" cy="54102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6" name="ID_C517D7E93AB54955B1709B9A5ACFC5F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4670425" y="3485515"/>
          <a:ext cx="6515100" cy="52482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5" name="ID_0C393B0624AD426193C3B9C842A41D1D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4719955" y="3191510"/>
          <a:ext cx="6562725" cy="56769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7" name="ID_1C9B50810F0A4F08B0780AC1A6E9F039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4786630" y="4034790"/>
          <a:ext cx="5895975" cy="44291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" name="ID_447E893919104B2B8EFA45456086055E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4778375" y="4382770"/>
          <a:ext cx="10506075" cy="18859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" name="ID_1DD42963C94D4599BEC8E7F44790288A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4745355" y="4374515"/>
          <a:ext cx="9782175" cy="2676525"/>
        </a:xfrm>
        <a:prstGeom prst="rect">
          <a:avLst/>
        </a:prstGeom>
        <a:noFill/>
        <a:ln w="9525">
          <a:noFill/>
        </a:ln>
      </xdr:spPr>
    </xdr:pic>
  </etc:cellImage>
</etc:cellImages>
</file>

<file path=xl/sharedStrings.xml><?xml version="1.0" encoding="utf-8"?>
<sst xmlns="http://schemas.openxmlformats.org/spreadsheetml/2006/main" count="79" uniqueCount="52">
  <si>
    <t>东兰水厂饮用水标签采购招标清单报价汇总表</t>
  </si>
  <si>
    <t>序号</t>
  </si>
  <si>
    <t>项目名称</t>
  </si>
  <si>
    <t>投标上限总价
（元）</t>
  </si>
  <si>
    <t>投标报价总价
（元）</t>
  </si>
  <si>
    <t>备注</t>
  </si>
  <si>
    <t>东兰水厂饮用水标签采购</t>
  </si>
  <si>
    <r>
      <rPr>
        <b/>
        <sz val="11"/>
        <color rgb="FF000000"/>
        <rFont val="宋体"/>
        <charset val="134"/>
      </rPr>
      <t>备注：</t>
    </r>
    <r>
      <rPr>
        <sz val="11"/>
        <color rgb="FF000000"/>
        <rFont val="宋体"/>
        <charset val="134"/>
      </rPr>
      <t xml:space="preserve">
投标报价总价=Σ各项清单工程量*对应清单投标单价。
报价方式：投标人自主填报清单综合单价，并汇总计算投标报价总价，最终填报的投标报价总价不得超过投标上限总价，否则按无效标处理。
本次投标所有投标报价均为含税价。合同签订后，中标人每次请款需按要求提供</t>
    </r>
    <r>
      <rPr>
        <b/>
        <sz val="11"/>
        <color rgb="FFFF0000"/>
        <rFont val="宋体"/>
        <charset val="134"/>
      </rPr>
      <t>13%</t>
    </r>
    <r>
      <rPr>
        <sz val="11"/>
        <color rgb="FF000000"/>
        <rFont val="宋体"/>
        <charset val="134"/>
      </rPr>
      <t xml:space="preserve">增值税专用发票。投标人不得以任何理由拒绝提供，否则视为违约，招标人有权暂停付款、追究其违约责任或解除合同。
</t>
    </r>
    <r>
      <rPr>
        <b/>
        <sz val="11"/>
        <color rgb="FF000000"/>
        <rFont val="宋体"/>
        <charset val="134"/>
      </rPr>
      <t>说明：</t>
    </r>
    <r>
      <rPr>
        <sz val="11"/>
        <color rgb="FF000000"/>
        <rFont val="宋体"/>
        <charset val="134"/>
      </rPr>
      <t xml:space="preserve">
含货物到达现场交货价、检验、运输费（含二次运输）、仓储保管费、成品保护费、措施费、保险费等措施费、规费、税金等投标方自行认为有可能发生等相关费用。</t>
    </r>
  </si>
  <si>
    <t>金额（大写）</t>
  </si>
  <si>
    <t>备注：请投标人严格按照本清单编制投标书，本清单格式不得更改；</t>
  </si>
  <si>
    <t xml:space="preserve">    </t>
  </si>
  <si>
    <r>
      <rPr>
        <sz val="11"/>
        <color indexed="8"/>
        <rFont val="宋体"/>
        <charset val="134"/>
      </rPr>
      <t>投标人代表签字</t>
    </r>
    <r>
      <rPr>
        <sz val="11"/>
        <color indexed="8"/>
        <rFont val="Times New Roman"/>
        <charset val="0"/>
      </rPr>
      <t>:</t>
    </r>
  </si>
  <si>
    <t>投标单位盖章:</t>
  </si>
  <si>
    <t>东兰水厂饮用水标签采购投标报价清单</t>
  </si>
  <si>
    <t>投标报价要求:</t>
  </si>
  <si>
    <r>
      <rPr>
        <sz val="10"/>
        <color rgb="FF000000"/>
        <rFont val="宋体"/>
        <charset val="134"/>
      </rPr>
      <t>1.本项目采用人民币报价，报价均保留至小数点后3位；请投标人自行复核清单表格公式，如存在单价与合价不符，以价低者为准，中标后不予以修改； 
2.清单须按格式要求进行填报，报价总金额需满足招标要求，不得超过投标上限价；                                                                                                                              
3.请投标人自行结合行业规范、技术要求、本清单规格说明进行报价，投标报价默认满足行业标准、技术要求、清单说明的要求；
4.报价包含但不限于：货物到达现场交货价、检验、运输费（含二次运输）、仓储保管费、成品保护费、措施费、保险费等措施费、规费、税金等投标方自行认为有可能发生等相关费用；
5.本次投标所有投标报价均为含税价。合同签订后，中标人每次请款需按要求提供</t>
    </r>
    <r>
      <rPr>
        <b/>
        <sz val="10"/>
        <color rgb="FFFF0000"/>
        <rFont val="宋体"/>
        <charset val="134"/>
      </rPr>
      <t>13%</t>
    </r>
    <r>
      <rPr>
        <sz val="10"/>
        <color rgb="FF000000"/>
        <rFont val="宋体"/>
        <charset val="134"/>
      </rPr>
      <t>增值税专用发票。投标人不得以任何理由拒绝提供，否则视为违约，招标人有权暂停付款、追究其违约责任或解除合同。</t>
    </r>
  </si>
  <si>
    <t>名称</t>
  </si>
  <si>
    <t>饮用水款式</t>
  </si>
  <si>
    <t>瓶身容量</t>
  </si>
  <si>
    <t>规格参数</t>
  </si>
  <si>
    <t>标签样式</t>
  </si>
  <si>
    <t>单位</t>
  </si>
  <si>
    <t>数量</t>
  </si>
  <si>
    <t>投标报价（含税）</t>
  </si>
  <si>
    <t>单价
（元/套）</t>
  </si>
  <si>
    <t>总价
(元)</t>
  </si>
  <si>
    <t>标签</t>
  </si>
  <si>
    <t>纳兰上游</t>
  </si>
  <si>
    <t>330mL</t>
  </si>
  <si>
    <t>330mL烫金版88*36mm</t>
  </si>
  <si>
    <t>正标：合成纸透明底+光油+冷烫
背标：双透+光油</t>
  </si>
  <si>
    <t>套</t>
  </si>
  <si>
    <t>550mL</t>
  </si>
  <si>
    <t>550mL烫金版100*45mm</t>
  </si>
  <si>
    <t>纳兰3000（黑色）</t>
  </si>
  <si>
    <t>6L合成纸珠光膜88*36mm</t>
  </si>
  <si>
    <t>正标：合成纸格底+光油+烫金
背标：合成纸格底+光油</t>
  </si>
  <si>
    <t>16L合成纸珠光膜100*45mm</t>
  </si>
  <si>
    <t>nolan3000（橙色）</t>
  </si>
  <si>
    <t>330mL透明款88*40mm</t>
  </si>
  <si>
    <t>双透+光油</t>
  </si>
  <si>
    <t>550mL透明款100*45mm</t>
  </si>
  <si>
    <t>巴马上游水（蓝色）</t>
  </si>
  <si>
    <t>330mL烫金版88*40mm</t>
  </si>
  <si>
    <t>正标：合成纸透明底+烫金+光膜
背标：双透+光油</t>
  </si>
  <si>
    <t>550mL烫金版105*55mm</t>
  </si>
  <si>
    <t>6L</t>
  </si>
  <si>
    <t>6L合成纸珠光膜50*280mm</t>
  </si>
  <si>
    <t>合成纸格底+光油</t>
  </si>
  <si>
    <t>16L</t>
  </si>
  <si>
    <t>16L合成纸珠光膜70*260mm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</si>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</sst>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* #,##0.00_);_(* \(#,##0.00\);_(* &quot;-&quot;??_);_(@_)"/>
    <numFmt numFmtId="177" formatCode="0_ "/>
    <numFmt numFmtId="178" formatCode="0.000_ "/>
    <numFmt numFmtId="179" formatCode="#,##0.00_ "/>
  </numFmts>
  <fonts count="40">
    <font>
      <sz val="11"/>
      <color theme="1"/>
      <name val="宋体"/>
      <charset val="134"/>
      <scheme val="minor"/>
    </font>
    <font>
      <b/>
      <sz val="14"/>
      <name val="宋体"/>
      <charset val="134"/>
    </font>
    <font>
      <b/>
      <sz val="10"/>
      <color indexed="8"/>
      <name val="宋体"/>
      <charset val="134"/>
    </font>
    <font>
      <sz val="10"/>
      <color rgb="FF000000"/>
      <name val="宋体"/>
      <charset val="134"/>
    </font>
    <font>
      <sz val="10"/>
      <color indexed="8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9"/>
      <name val="宋体"/>
      <charset val="134"/>
    </font>
    <font>
      <sz val="12"/>
      <name val="宋体"/>
      <charset val="134"/>
    </font>
    <font>
      <b/>
      <sz val="14"/>
      <color indexed="8"/>
      <name val="宋体"/>
      <charset val="134"/>
    </font>
    <font>
      <sz val="14"/>
      <color indexed="8"/>
      <name val="宋体"/>
      <charset val="134"/>
    </font>
    <font>
      <b/>
      <sz val="11"/>
      <color indexed="8"/>
      <name val="宋体"/>
      <charset val="134"/>
    </font>
    <font>
      <sz val="11"/>
      <color indexed="8"/>
      <name val="宋体"/>
      <charset val="134"/>
    </font>
    <font>
      <b/>
      <sz val="11"/>
      <color rgb="FF000000"/>
      <name val="宋体"/>
      <charset val="134"/>
    </font>
    <font>
      <sz val="10"/>
      <name val="宋体"/>
      <charset val="134"/>
      <scheme val="minor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color theme="1"/>
      <name val="宋体"/>
      <charset val="134"/>
      <scheme val="minor"/>
    </font>
    <font>
      <sz val="11"/>
      <color indexed="8"/>
      <name val="Times New Roman"/>
      <charset val="0"/>
    </font>
    <font>
      <b/>
      <sz val="11"/>
      <color rgb="FFFF0000"/>
      <name val="宋体"/>
      <charset val="134"/>
    </font>
    <font>
      <b/>
      <sz val="10"/>
      <color rgb="FFFF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21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22" applyNumberFormat="0" applyFill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24" applyNumberFormat="0" applyAlignment="0" applyProtection="0">
      <alignment vertical="center"/>
    </xf>
    <xf numFmtId="0" fontId="25" fillId="4" borderId="25" applyNumberFormat="0" applyAlignment="0" applyProtection="0">
      <alignment vertical="center"/>
    </xf>
    <xf numFmtId="0" fontId="26" fillId="4" borderId="24" applyNumberFormat="0" applyAlignment="0" applyProtection="0">
      <alignment vertical="center"/>
    </xf>
    <xf numFmtId="0" fontId="27" fillId="5" borderId="26" applyNumberFormat="0" applyAlignment="0" applyProtection="0">
      <alignment vertical="center"/>
    </xf>
    <xf numFmtId="0" fontId="28" fillId="0" borderId="27" applyNumberFormat="0" applyFill="0" applyAlignment="0" applyProtection="0">
      <alignment vertical="center"/>
    </xf>
    <xf numFmtId="0" fontId="29" fillId="0" borderId="28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12" fillId="0" borderId="0"/>
    <xf numFmtId="0" fontId="35" fillId="0" borderId="0"/>
    <xf numFmtId="0" fontId="12" fillId="0" borderId="0"/>
    <xf numFmtId="43" fontId="12" fillId="0" borderId="0" applyProtection="0"/>
    <xf numFmtId="0" fontId="0" fillId="0" borderId="0">
      <alignment vertical="center"/>
    </xf>
    <xf numFmtId="0" fontId="36" fillId="0" borderId="0"/>
    <xf numFmtId="0" fontId="8" fillId="0" borderId="0" applyProtection="0"/>
    <xf numFmtId="0" fontId="8" fillId="0" borderId="0" applyProtection="0"/>
    <xf numFmtId="0" fontId="35" fillId="0" borderId="0"/>
    <xf numFmtId="0" fontId="8" fillId="0" borderId="0"/>
    <xf numFmtId="0" fontId="12" fillId="0" borderId="0"/>
    <xf numFmtId="0" fontId="8" fillId="0" borderId="0"/>
    <xf numFmtId="176" fontId="12" fillId="0" borderId="0" applyFont="0" applyFill="0" applyBorder="0" applyAlignment="0" applyProtection="0"/>
    <xf numFmtId="0" fontId="12" fillId="0" borderId="0"/>
    <xf numFmtId="0" fontId="8" fillId="0" borderId="0"/>
    <xf numFmtId="0" fontId="35" fillId="0" borderId="0"/>
    <xf numFmtId="0" fontId="12" fillId="0" borderId="0"/>
    <xf numFmtId="0" fontId="8" fillId="0" borderId="0" applyProtection="0"/>
    <xf numFmtId="0" fontId="12" fillId="0" borderId="0"/>
    <xf numFmtId="176" fontId="12" fillId="0" borderId="0" applyProtection="0"/>
    <xf numFmtId="0" fontId="12" fillId="0" borderId="0"/>
  </cellStyleXfs>
  <cellXfs count="49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2" fillId="0" borderId="3" xfId="49" applyFont="1" applyBorder="1" applyAlignment="1">
      <alignment horizontal="left" vertical="center" wrapText="1"/>
    </xf>
    <xf numFmtId="0" fontId="3" fillId="0" borderId="3" xfId="49" applyFont="1" applyBorder="1" applyAlignment="1">
      <alignment horizontal="left" vertical="center" wrapText="1"/>
    </xf>
    <xf numFmtId="0" fontId="4" fillId="0" borderId="3" xfId="49" applyFont="1" applyBorder="1" applyAlignment="1">
      <alignment horizontal="left" vertical="center" wrapText="1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center" vertical="center"/>
    </xf>
    <xf numFmtId="177" fontId="6" fillId="0" borderId="3" xfId="0" applyNumberFormat="1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3" fontId="7" fillId="0" borderId="12" xfId="0" applyNumberFormat="1" applyFont="1" applyFill="1" applyBorder="1" applyAlignment="1">
      <alignment horizontal="center" vertical="center"/>
    </xf>
    <xf numFmtId="3" fontId="7" fillId="0" borderId="13" xfId="0" applyNumberFormat="1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178" fontId="6" fillId="0" borderId="3" xfId="0" applyNumberFormat="1" applyFont="1" applyFill="1" applyBorder="1" applyAlignment="1">
      <alignment horizontal="center" vertical="center"/>
    </xf>
    <xf numFmtId="43" fontId="6" fillId="0" borderId="3" xfId="0" applyNumberFormat="1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center" vertical="center" wrapText="1"/>
    </xf>
    <xf numFmtId="3" fontId="7" fillId="0" borderId="18" xfId="0" applyNumberFormat="1" applyFont="1" applyFill="1" applyBorder="1" applyAlignment="1">
      <alignment horizontal="center" vertical="center"/>
    </xf>
    <xf numFmtId="43" fontId="5" fillId="0" borderId="19" xfId="0" applyNumberFormat="1" applyFont="1" applyFill="1" applyBorder="1" applyAlignment="1">
      <alignment horizontal="right" vertical="center"/>
    </xf>
    <xf numFmtId="0" fontId="8" fillId="0" borderId="20" xfId="0" applyFont="1" applyFill="1" applyBorder="1" applyAlignment="1">
      <alignment vertical="center" wrapText="1"/>
    </xf>
    <xf numFmtId="0" fontId="2" fillId="0" borderId="0" xfId="0" applyFont="1" applyFill="1" applyBorder="1" applyAlignment="1"/>
    <xf numFmtId="0" fontId="4" fillId="0" borderId="0" xfId="0" applyFont="1" applyFill="1" applyBorder="1" applyAlignment="1"/>
    <xf numFmtId="0" fontId="9" fillId="0" borderId="3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wrapText="1"/>
    </xf>
    <xf numFmtId="0" fontId="11" fillId="0" borderId="3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 wrapText="1"/>
    </xf>
    <xf numFmtId="179" fontId="12" fillId="0" borderId="3" xfId="0" applyNumberFormat="1" applyFont="1" applyFill="1" applyBorder="1" applyAlignment="1">
      <alignment horizontal="center" vertical="center"/>
    </xf>
    <xf numFmtId="43" fontId="12" fillId="0" borderId="3" xfId="0" applyNumberFormat="1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left" vertical="top" wrapText="1"/>
    </xf>
    <xf numFmtId="43" fontId="11" fillId="0" borderId="3" xfId="0" applyNumberFormat="1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wrapText="1"/>
    </xf>
    <xf numFmtId="0" fontId="0" fillId="0" borderId="0" xfId="0" applyFont="1" applyFill="1" applyBorder="1" applyAlignment="1">
      <alignment vertical="center"/>
    </xf>
    <xf numFmtId="0" fontId="15" fillId="0" borderId="0" xfId="0" applyFont="1" applyFill="1" applyBorder="1" applyAlignment="1"/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/>
  </cellXfs>
  <cellStyles count="7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4" xfId="49"/>
    <cellStyle name="Normal 2" xfId="50"/>
    <cellStyle name="普通 2" xfId="51"/>
    <cellStyle name="逗号 3" xfId="52"/>
    <cellStyle name="常规 185 2 2" xfId="53"/>
    <cellStyle name="常规 203 3" xfId="54"/>
    <cellStyle name="常规_Conference &amp; Office Equipment 2" xfId="55"/>
    <cellStyle name="常规_FO operating supplies 2" xfId="56"/>
    <cellStyle name="Standard_5SU Shanghai Pudong 3" xfId="57"/>
    <cellStyle name="常规_FO operating supplies" xfId="58"/>
    <cellStyle name="常规 10 2 2 2" xfId="59"/>
    <cellStyle name="常规_Conference &amp; Office Equipment" xfId="60"/>
    <cellStyle name="Comma 7 2" xfId="61"/>
    <cellStyle name="Normal 29" xfId="62"/>
    <cellStyle name="常规_Storage equipment" xfId="63"/>
    <cellStyle name="常规 2 2 3" xfId="64"/>
    <cellStyle name="Normal 34 2" xfId="65"/>
    <cellStyle name="常规_FO operating supplies 5" xfId="66"/>
    <cellStyle name="Normal 38" xfId="67"/>
    <cellStyle name="Comma 4" xfId="68"/>
    <cellStyle name="Normal 21" xfId="69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9" Type="http://schemas.openxmlformats.org/officeDocument/2006/relationships/image" Target="media/image9.png"/><Relationship Id="rId8" Type="http://schemas.openxmlformats.org/officeDocument/2006/relationships/image" Target="media/image8.png"/><Relationship Id="rId7" Type="http://schemas.openxmlformats.org/officeDocument/2006/relationships/image" Target="media/image7.png"/><Relationship Id="rId6" Type="http://schemas.openxmlformats.org/officeDocument/2006/relationships/image" Target="media/image6.png"/><Relationship Id="rId5" Type="http://schemas.openxmlformats.org/officeDocument/2006/relationships/image" Target="media/image5.png"/><Relationship Id="rId4" Type="http://schemas.openxmlformats.org/officeDocument/2006/relationships/image" Target="media/image4.png"/><Relationship Id="rId3" Type="http://schemas.openxmlformats.org/officeDocument/2006/relationships/image" Target="media/image3.png"/><Relationship Id="rId2" Type="http://schemas.openxmlformats.org/officeDocument/2006/relationships/image" Target="media/image2.png"/><Relationship Id="rId1" Type="http://schemas.openxmlformats.org/officeDocument/2006/relationships/image" Target="media/image1.png"/></Relationships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www.wps.cn/officeDocument/2020/cellImage" Target="cellimag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"/>
  <sheetViews>
    <sheetView tabSelected="1" zoomScaleSheetLayoutView="60" workbookViewId="0">
      <pane ySplit="2" topLeftCell="A3" activePane="bottomLeft" state="frozen"/>
      <selection/>
      <selection pane="bottomLeft" activeCell="A6" sqref="A6:E6"/>
    </sheetView>
  </sheetViews>
  <sheetFormatPr defaultColWidth="8" defaultRowHeight="12" outlineLevelCol="4"/>
  <cols>
    <col min="1" max="1" width="5.37962962962963" style="32" customWidth="1"/>
    <col min="2" max="3" width="18" style="32" customWidth="1"/>
    <col min="4" max="4" width="19.25" style="32" customWidth="1"/>
    <col min="5" max="5" width="47.2222222222222" style="32" customWidth="1"/>
    <col min="6" max="16384" width="8" style="32"/>
  </cols>
  <sheetData>
    <row r="1" ht="36" customHeight="1" spans="1:5">
      <c r="A1" s="33" t="s">
        <v>0</v>
      </c>
      <c r="B1" s="33"/>
      <c r="C1" s="33"/>
      <c r="D1" s="33"/>
      <c r="E1" s="34"/>
    </row>
    <row r="2" s="31" customFormat="1" ht="30" customHeight="1" spans="1:5">
      <c r="A2" s="35" t="s">
        <v>1</v>
      </c>
      <c r="B2" s="35" t="s">
        <v>2</v>
      </c>
      <c r="C2" s="36" t="s">
        <v>3</v>
      </c>
      <c r="D2" s="36" t="s">
        <v>4</v>
      </c>
      <c r="E2" s="35" t="s">
        <v>5</v>
      </c>
    </row>
    <row r="3" ht="147" customHeight="1" spans="1:5">
      <c r="A3" s="37">
        <v>1</v>
      </c>
      <c r="B3" s="38" t="s">
        <v>6</v>
      </c>
      <c r="C3" s="39">
        <v>997880</v>
      </c>
      <c r="D3" s="40">
        <f>标签清单!J16</f>
        <v>0</v>
      </c>
      <c r="E3" s="41" t="s">
        <v>7</v>
      </c>
    </row>
    <row r="4" ht="73" customHeight="1" spans="1:5">
      <c r="A4" s="35">
        <v>2</v>
      </c>
      <c r="B4" s="36" t="s">
        <v>8</v>
      </c>
      <c r="C4" s="42" t="str">
        <f>SUBSTITUTE(SUBSTITUTE(IF(C3&lt;0,"负","")&amp;TEXT(INT(ABS(C3)),"[DBNum2]")&amp;"元"&amp;IF(INT(ABS(C3)*10)-INT(ABS(C3))*10=0,IF(INT(ABS(C3))=0,"","零"),TEXT(INT(ABS(C3)*10)-INT(ABS(C3))*10,"[DBNum2]")&amp;"角")&amp;IF(INT(ABS(C3)*100)-INT(ABS(C3)*10)*10=0,"整",TEXT(INT(ABS(C3)*100)-INT(ABS(C3)*10)*10,"[DBNum2]")&amp;"分"),"零角","零"),"零分","")</f>
        <v>玖拾玖万柒仟捌佰捌拾元零整</v>
      </c>
      <c r="D4" s="42" t="str">
        <f>SUBSTITUTE(SUBSTITUTE(IF(D3&lt;0,"负","")&amp;TEXT(INT(ABS(D3)),"[DBNum2]")&amp;"元"&amp;IF(INT(ABS(D3)*10)-INT(ABS(D3))*10=0,IF(INT(ABS(D3))=0,"","零"),TEXT(INT(ABS(D3)*10)-INT(ABS(D3))*10,"[DBNum2]")&amp;"角")&amp;IF(INT(ABS(D3)*100)-INT(ABS(D3)*10)*10=0,"整",TEXT(INT(ABS(D3)*100)-INT(ABS(D3)*10)*10,"[DBNum2]")&amp;"分"),"零角","零"),"零分","")</f>
        <v>零元整</v>
      </c>
      <c r="E4" s="41"/>
    </row>
    <row r="6" ht="19.5" customHeight="1" spans="1:5">
      <c r="A6" s="43" t="s">
        <v>9</v>
      </c>
      <c r="B6" s="43"/>
      <c r="C6" s="43"/>
      <c r="D6" s="43"/>
      <c r="E6" s="44"/>
    </row>
    <row r="7" s="32" customFormat="1" ht="14.4" spans="1:4">
      <c r="A7" s="45" t="s">
        <v>10</v>
      </c>
      <c r="B7" s="45"/>
      <c r="C7" s="45"/>
      <c r="D7" s="45"/>
    </row>
    <row r="8" s="32" customFormat="1" ht="14.4" spans="1:4">
      <c r="A8" s="45"/>
      <c r="B8" s="46" t="s">
        <v>11</v>
      </c>
      <c r="C8" s="46"/>
      <c r="D8" s="47"/>
    </row>
    <row r="9" s="32" customFormat="1" ht="14.4" spans="1:4">
      <c r="A9" s="45"/>
      <c r="B9" s="48"/>
      <c r="C9" s="48"/>
      <c r="D9" s="47"/>
    </row>
    <row r="10" s="32" customFormat="1" ht="14.4" spans="1:4">
      <c r="A10" s="45"/>
      <c r="B10" s="46" t="s">
        <v>12</v>
      </c>
      <c r="C10" s="46"/>
      <c r="D10" s="47"/>
    </row>
  </sheetData>
  <mergeCells count="4">
    <mergeCell ref="A1:E1"/>
    <mergeCell ref="A6:E6"/>
    <mergeCell ref="A7:D7"/>
    <mergeCell ref="E3:E4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zoomScale="115" zoomScaleNormal="115" topLeftCell="A7" workbookViewId="0">
      <selection activeCell="B8" sqref="B8"/>
    </sheetView>
  </sheetViews>
  <sheetFormatPr defaultColWidth="9" defaultRowHeight="14.4"/>
  <cols>
    <col min="2" max="2" width="10.3333333333333" customWidth="1"/>
    <col min="4" max="4" width="19.6296296296296" customWidth="1"/>
    <col min="5" max="5" width="22.8240740740741" customWidth="1"/>
    <col min="6" max="6" width="19.8796296296296" customWidth="1"/>
    <col min="8" max="8" width="9.66666666666667"/>
    <col min="9" max="9" width="10.2314814814815" customWidth="1"/>
    <col min="10" max="10" width="9.25"/>
    <col min="11" max="11" width="7.33333333333333" customWidth="1"/>
  </cols>
  <sheetData>
    <row r="1" ht="33" customHeight="1" spans="1:11">
      <c r="A1" s="1" t="s">
        <v>13</v>
      </c>
      <c r="B1" s="2"/>
      <c r="C1" s="2"/>
      <c r="D1" s="2"/>
      <c r="E1" s="2"/>
      <c r="F1" s="2"/>
      <c r="G1" s="2"/>
      <c r="H1" s="2"/>
      <c r="I1" s="2"/>
      <c r="J1" s="2"/>
      <c r="K1" s="22"/>
    </row>
    <row r="2" ht="16" customHeight="1" spans="1:11">
      <c r="A2" s="3" t="s">
        <v>14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95" customHeight="1" spans="1:11">
      <c r="A3" s="4" t="s">
        <v>15</v>
      </c>
      <c r="B3" s="5"/>
      <c r="C3" s="5"/>
      <c r="D3" s="5"/>
      <c r="E3" s="5"/>
      <c r="F3" s="5"/>
      <c r="G3" s="5"/>
      <c r="H3" s="5"/>
      <c r="I3" s="5"/>
      <c r="J3" s="5"/>
      <c r="K3" s="5"/>
    </row>
    <row r="4" spans="1:11">
      <c r="A4" s="6" t="s">
        <v>16</v>
      </c>
      <c r="B4" s="7" t="s">
        <v>17</v>
      </c>
      <c r="C4" s="8" t="s">
        <v>18</v>
      </c>
      <c r="D4" s="9" t="s">
        <v>19</v>
      </c>
      <c r="E4" s="7"/>
      <c r="F4" s="10" t="s">
        <v>20</v>
      </c>
      <c r="G4" s="10" t="s">
        <v>21</v>
      </c>
      <c r="H4" s="10" t="s">
        <v>22</v>
      </c>
      <c r="I4" s="10" t="s">
        <v>23</v>
      </c>
      <c r="J4" s="10"/>
      <c r="K4" s="23" t="s">
        <v>5</v>
      </c>
    </row>
    <row r="5" ht="24" spans="1:11">
      <c r="A5" s="6"/>
      <c r="B5" s="11"/>
      <c r="C5" s="8"/>
      <c r="D5" s="12"/>
      <c r="E5" s="11"/>
      <c r="F5" s="10"/>
      <c r="G5" s="10"/>
      <c r="H5" s="10"/>
      <c r="I5" s="8" t="s">
        <v>24</v>
      </c>
      <c r="J5" s="8" t="s">
        <v>25</v>
      </c>
      <c r="K5" s="23"/>
    </row>
    <row r="6" ht="37" customHeight="1" spans="1:11">
      <c r="A6" s="13" t="s">
        <v>26</v>
      </c>
      <c r="B6" s="14" t="s">
        <v>27</v>
      </c>
      <c r="C6" s="15" t="s">
        <v>28</v>
      </c>
      <c r="D6" s="14" t="s">
        <v>29</v>
      </c>
      <c r="E6" s="16" t="s">
        <v>30</v>
      </c>
      <c r="F6" s="14" t="str">
        <f>_xlfn.DISPIMG("ID_618CA30C02A843B98D9C60AC45DA239F",1)</f>
        <v>=DISPIMG("ID_618CA30C02A843B98D9C60AC45DA239F",1)</v>
      </c>
      <c r="G6" s="17" t="s">
        <v>31</v>
      </c>
      <c r="H6" s="18">
        <v>9780000</v>
      </c>
      <c r="I6" s="24">
        <v>0</v>
      </c>
      <c r="J6" s="25">
        <f t="shared" ref="J6:J15" si="0">+I6*H6</f>
        <v>0</v>
      </c>
      <c r="K6" s="26"/>
    </row>
    <row r="7" ht="37" customHeight="1" spans="1:11">
      <c r="A7" s="19"/>
      <c r="B7" s="14" t="s">
        <v>27</v>
      </c>
      <c r="C7" s="15" t="s">
        <v>32</v>
      </c>
      <c r="D7" s="14" t="s">
        <v>33</v>
      </c>
      <c r="E7" s="16" t="s">
        <v>30</v>
      </c>
      <c r="F7" s="14" t="str">
        <f>_xlfn.DISPIMG("ID_74ABEC96AC4E41FABA99357DB41852E2",1)</f>
        <v>=DISPIMG("ID_74ABEC96AC4E41FABA99357DB41852E2",1)</v>
      </c>
      <c r="G7" s="17" t="s">
        <v>31</v>
      </c>
      <c r="H7" s="18">
        <v>7020000</v>
      </c>
      <c r="I7" s="24">
        <v>0</v>
      </c>
      <c r="J7" s="25">
        <f t="shared" si="0"/>
        <v>0</v>
      </c>
      <c r="K7" s="27"/>
    </row>
    <row r="8" ht="37" customHeight="1" spans="1:11">
      <c r="A8" s="19"/>
      <c r="B8" s="14" t="s">
        <v>34</v>
      </c>
      <c r="C8" s="15" t="s">
        <v>28</v>
      </c>
      <c r="D8" s="14" t="s">
        <v>35</v>
      </c>
      <c r="E8" s="16" t="s">
        <v>36</v>
      </c>
      <c r="F8" s="14" t="str">
        <f>_xlfn.DISPIMG("ID_DD70CE87BE2C46DD803C5B332EA16C3D",1)</f>
        <v>=DISPIMG("ID_DD70CE87BE2C46DD803C5B332EA16C3D",1)</v>
      </c>
      <c r="G8" s="17" t="s">
        <v>31</v>
      </c>
      <c r="H8" s="18">
        <v>500000</v>
      </c>
      <c r="I8" s="24">
        <v>0</v>
      </c>
      <c r="J8" s="25">
        <f t="shared" si="0"/>
        <v>0</v>
      </c>
      <c r="K8" s="27"/>
    </row>
    <row r="9" ht="37" customHeight="1" spans="1:11">
      <c r="A9" s="19"/>
      <c r="B9" s="14" t="s">
        <v>34</v>
      </c>
      <c r="C9" s="15" t="s">
        <v>32</v>
      </c>
      <c r="D9" s="14" t="s">
        <v>37</v>
      </c>
      <c r="E9" s="16" t="s">
        <v>36</v>
      </c>
      <c r="F9" s="14" t="str">
        <f>_xlfn.DISPIMG("ID_924BD8FF73FB46509ECDFCE1C51874FF",1)</f>
        <v>=DISPIMG("ID_924BD8FF73FB46509ECDFCE1C51874FF",1)</v>
      </c>
      <c r="G9" s="17" t="s">
        <v>31</v>
      </c>
      <c r="H9" s="18">
        <v>300000</v>
      </c>
      <c r="I9" s="24">
        <v>0</v>
      </c>
      <c r="J9" s="25">
        <f t="shared" si="0"/>
        <v>0</v>
      </c>
      <c r="K9" s="27"/>
    </row>
    <row r="10" ht="37" customHeight="1" spans="1:11">
      <c r="A10" s="19"/>
      <c r="B10" s="14" t="s">
        <v>38</v>
      </c>
      <c r="C10" s="15" t="s">
        <v>28</v>
      </c>
      <c r="D10" s="14" t="s">
        <v>39</v>
      </c>
      <c r="E10" s="16" t="s">
        <v>40</v>
      </c>
      <c r="F10" s="14"/>
      <c r="G10" s="17" t="s">
        <v>31</v>
      </c>
      <c r="H10" s="18">
        <v>500000</v>
      </c>
      <c r="I10" s="24">
        <v>0</v>
      </c>
      <c r="J10" s="25">
        <f t="shared" si="0"/>
        <v>0</v>
      </c>
      <c r="K10" s="27"/>
    </row>
    <row r="11" ht="37" customHeight="1" spans="1:11">
      <c r="A11" s="19"/>
      <c r="B11" s="14" t="s">
        <v>38</v>
      </c>
      <c r="C11" s="15" t="s">
        <v>32</v>
      </c>
      <c r="D11" s="14" t="s">
        <v>41</v>
      </c>
      <c r="E11" s="16" t="s">
        <v>40</v>
      </c>
      <c r="F11" s="14" t="str">
        <f>_xlfn.DISPIMG("ID_0C393B0624AD426193C3B9C842A41D1D",1)</f>
        <v>=DISPIMG("ID_0C393B0624AD426193C3B9C842A41D1D",1)</v>
      </c>
      <c r="G11" s="17" t="s">
        <v>31</v>
      </c>
      <c r="H11" s="18">
        <v>300000</v>
      </c>
      <c r="I11" s="24">
        <v>0</v>
      </c>
      <c r="J11" s="25">
        <f t="shared" si="0"/>
        <v>0</v>
      </c>
      <c r="K11" s="27"/>
    </row>
    <row r="12" ht="37" customHeight="1" spans="1:11">
      <c r="A12" s="19"/>
      <c r="B12" s="14" t="s">
        <v>42</v>
      </c>
      <c r="C12" s="15" t="s">
        <v>28</v>
      </c>
      <c r="D12" s="14" t="s">
        <v>43</v>
      </c>
      <c r="E12" s="16" t="s">
        <v>44</v>
      </c>
      <c r="F12" s="14" t="str">
        <f>_xlfn.DISPIMG("ID_C517D7E93AB54955B1709B9A5ACFC5F5",1)</f>
        <v>=DISPIMG("ID_C517D7E93AB54955B1709B9A5ACFC5F5",1)</v>
      </c>
      <c r="G12" s="17" t="s">
        <v>31</v>
      </c>
      <c r="H12" s="18">
        <v>500000</v>
      </c>
      <c r="I12" s="24">
        <v>0</v>
      </c>
      <c r="J12" s="25">
        <f t="shared" si="0"/>
        <v>0</v>
      </c>
      <c r="K12" s="27"/>
    </row>
    <row r="13" ht="37" customHeight="1" spans="1:11">
      <c r="A13" s="19"/>
      <c r="B13" s="14" t="s">
        <v>42</v>
      </c>
      <c r="C13" s="15" t="s">
        <v>32</v>
      </c>
      <c r="D13" s="14" t="s">
        <v>45</v>
      </c>
      <c r="E13" s="16" t="s">
        <v>44</v>
      </c>
      <c r="F13" s="14" t="str">
        <f>_xlfn.DISPIMG("ID_1C9B50810F0A4F08B0780AC1A6E9F039",1)</f>
        <v>=DISPIMG("ID_1C9B50810F0A4F08B0780AC1A6E9F039",1)</v>
      </c>
      <c r="G13" s="17" t="s">
        <v>31</v>
      </c>
      <c r="H13" s="18">
        <v>300000</v>
      </c>
      <c r="I13" s="24">
        <v>0</v>
      </c>
      <c r="J13" s="25">
        <f t="shared" si="0"/>
        <v>0</v>
      </c>
      <c r="K13" s="27"/>
    </row>
    <row r="14" ht="37" customHeight="1" spans="1:11">
      <c r="A14" s="19"/>
      <c r="B14" s="14" t="s">
        <v>27</v>
      </c>
      <c r="C14" s="15" t="s">
        <v>46</v>
      </c>
      <c r="D14" s="14" t="s">
        <v>47</v>
      </c>
      <c r="E14" s="16" t="s">
        <v>48</v>
      </c>
      <c r="F14" s="14" t="str">
        <f>_xlfn.DISPIMG("ID_447E893919104B2B8EFA45456086055E",1)</f>
        <v>=DISPIMG("ID_447E893919104B2B8EFA45456086055E",1)</v>
      </c>
      <c r="G14" s="17" t="s">
        <v>31</v>
      </c>
      <c r="H14" s="18">
        <v>160000</v>
      </c>
      <c r="I14" s="24">
        <v>0</v>
      </c>
      <c r="J14" s="25">
        <f t="shared" si="0"/>
        <v>0</v>
      </c>
      <c r="K14" s="27"/>
    </row>
    <row r="15" ht="37" customHeight="1" spans="1:11">
      <c r="A15" s="19"/>
      <c r="B15" s="14" t="s">
        <v>27</v>
      </c>
      <c r="C15" s="15" t="s">
        <v>49</v>
      </c>
      <c r="D15" s="14" t="s">
        <v>50</v>
      </c>
      <c r="E15" s="16" t="s">
        <v>48</v>
      </c>
      <c r="F15" s="14" t="str">
        <f>_xlfn.DISPIMG("ID_1DD42963C94D4599BEC8E7F44790288A",1)</f>
        <v>=DISPIMG("ID_1DD42963C94D4599BEC8E7F44790288A",1)</v>
      </c>
      <c r="G15" s="17" t="s">
        <v>31</v>
      </c>
      <c r="H15" s="18">
        <v>155000</v>
      </c>
      <c r="I15" s="24">
        <v>0</v>
      </c>
      <c r="J15" s="25">
        <f t="shared" si="0"/>
        <v>0</v>
      </c>
      <c r="K15" s="27"/>
    </row>
    <row r="16" ht="22" customHeight="1" spans="1:11">
      <c r="A16" s="20" t="s">
        <v>51</v>
      </c>
      <c r="B16" s="21"/>
      <c r="C16" s="21"/>
      <c r="D16" s="21"/>
      <c r="E16" s="21"/>
      <c r="F16" s="21"/>
      <c r="G16" s="21"/>
      <c r="H16" s="21"/>
      <c r="I16" s="28"/>
      <c r="J16" s="29">
        <f>SUM(J6:J15)</f>
        <v>0</v>
      </c>
      <c r="K16" s="30"/>
    </row>
  </sheetData>
  <mergeCells count="15">
    <mergeCell ref="A1:K1"/>
    <mergeCell ref="A2:K2"/>
    <mergeCell ref="A3:K3"/>
    <mergeCell ref="I4:J4"/>
    <mergeCell ref="A16:I16"/>
    <mergeCell ref="A4:A5"/>
    <mergeCell ref="A6:A15"/>
    <mergeCell ref="B4:B5"/>
    <mergeCell ref="C4:C5"/>
    <mergeCell ref="F4:F5"/>
    <mergeCell ref="G4:G5"/>
    <mergeCell ref="H4:H5"/>
    <mergeCell ref="K4:K5"/>
    <mergeCell ref="K6:K15"/>
    <mergeCell ref="D4:E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汇总表</vt:lpstr>
      <vt:lpstr>标签清单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R6</dc:creator>
  <cp:lastModifiedBy>戴星桐</cp:lastModifiedBy>
  <dcterms:created xsi:type="dcterms:W3CDTF">2023-05-12T11:15:00Z</dcterms:created>
  <dcterms:modified xsi:type="dcterms:W3CDTF">2025-11-02T03:57:06Z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95EF0B62A6CB401DA8E4AB28A59DBEA9_12</vt:lpwstr>
  </property>
</Properties>
</file>