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23" activeTab="4"/>
  </bookViews>
  <sheets>
    <sheet name="汇总表" sheetId="8" r:id="rId1"/>
    <sheet name="投标报价清单填写说明" sheetId="7" r:id="rId2"/>
    <sheet name="1.1 工程项目清单汇总表" sheetId="9" r:id="rId3"/>
    <sheet name="2.1 分部分项工程项目清单计价表" sheetId="10" r:id="rId4"/>
    <sheet name="3.1 措施项目清单计价表" sheetId="11" r:id="rId5"/>
  </sheets>
  <definedNames>
    <definedName name="_xlnm.Print_Area"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<sst xmlns="http://schemas.openxmlformats.org/spreadsheetml/2006/main" count="466" uniqueCount="368">
  <si>
    <t>汕头大峰超充站项目施工总承包工程
投标报价汇总表</t>
  </si>
  <si>
    <t>序号</t>
  </si>
  <si>
    <t>项目名称</t>
  </si>
  <si>
    <t>招标控制价
（元）</t>
  </si>
  <si>
    <t>投标上限价（净下浮率≥12%）
(元)</t>
  </si>
  <si>
    <t>投标报价总价
（元）</t>
  </si>
  <si>
    <t>投标净下浮率
（%）</t>
  </si>
  <si>
    <t>建筑安装工程费（不含不可竞争费）</t>
  </si>
  <si>
    <t>不可竞争费（安全文明措施费、暂列金额）</t>
  </si>
  <si>
    <t>合计</t>
  </si>
  <si>
    <t>1.本项目采用固定综合单价合同。遴选公告已提供不带价格的清单，投标人需逐一填报清单综合单价，并将汇总的投标总价填入上表，填报的投标报价总价不得超过投标报价上限,否则按无效标处理，以上所报价格为含税价。其中：投标净下浮率=[1-投标总报价（扣除不可竞争费）÷招标控制价（扣除不可竞争费）]×100%。（计算结果保留两位小数）；</t>
  </si>
  <si>
    <t>2.本工程为固定综合单价合同。合同清单综合单价包含为完成工程量清单项目及施工图纸所对应的所有工序及内容。若本投标人中标，结算按实际发生量计算，工程量依据承包范围内经招标人确认的施工图、图纸会审纪要、设计变更通知单、经招标人批准的现场签证单等计算工程量；最终结算金额以经招标人委托的第三方造价咨询单位审定并经招标人确认的金额为准，若若项目按规定须提交政府审计部门审计的，则最终结算价以政府审计部门审计结果为准；</t>
  </si>
  <si>
    <t>3.如招标人接受本投标人的投标，本投标人将保证遵循国家和省、市相关法律、法规的要求和公告要求完成相关工作；</t>
  </si>
  <si>
    <t>4.在正式的合同协议制定和签署前，本报价连同招标人的中标通知书应为约束贵司、我双方的合同文件；</t>
  </si>
  <si>
    <t>5.本投标人理解，招标人不一定接受最低标价的投标或招标人可能接受其他任何投标；</t>
  </si>
  <si>
    <t>备注：请投标人严格按照本清单编制投标书，本清单格式不得更改；</t>
  </si>
  <si>
    <t xml:space="preserve">    </t>
  </si>
  <si>
    <r>
      <rPr>
        <sz val="11"/>
        <color indexed="8"/>
        <rFont val="宋体"/>
        <charset val="134"/>
      </rPr>
      <t>投标人代表签字</t>
    </r>
    <r>
      <rPr>
        <sz val="11"/>
        <color indexed="8"/>
        <rFont val="Times New Roman"/>
        <charset val="0"/>
      </rPr>
      <t>:</t>
    </r>
  </si>
  <si>
    <t>投标单位盖章:</t>
  </si>
  <si>
    <t>汕头大峰超充站项目施工总承包
投标报价清单填写说明</t>
  </si>
  <si>
    <r>
      <rPr>
        <sz val="11"/>
        <rFont val="宋体"/>
        <charset val="134"/>
      </rPr>
      <t>1.仅</t>
    </r>
    <r>
      <rPr>
        <b/>
        <sz val="11"/>
        <color rgb="FFFF0000"/>
        <rFont val="宋体"/>
        <charset val="134"/>
      </rPr>
      <t>黄色填充单元格</t>
    </r>
    <r>
      <rPr>
        <sz val="11"/>
        <rFont val="宋体"/>
        <charset val="134"/>
      </rPr>
      <t>由投标人自行填报。其余未填充区域已设公式自动计算结果，投标人填报时需进一步复核公式，若有不合理处可自行调整。一经投报，即视为投标人确认投标报价无误，后续不再调整，由此承担的一切后果由投标人自行承担。</t>
    </r>
  </si>
  <si>
    <r>
      <rPr>
        <sz val="11"/>
        <rFont val="宋体"/>
        <charset val="134"/>
      </rPr>
      <t>2.分部分项工程项目清单计价表中工程量数值不允许修改调整，投标人仅自主填报单价并计算合价；投标报价中，若出现单价与工程量乘积与合价不一致的，以单价为准修正合价；单价存在明显小数点错误的，招标人有权要求投标人澄清或调整，拒不配合的，</t>
    </r>
    <r>
      <rPr>
        <b/>
        <sz val="11"/>
        <color rgb="FFFF0000"/>
        <rFont val="宋体"/>
        <charset val="134"/>
      </rPr>
      <t>按无效投标处理。</t>
    </r>
  </si>
  <si>
    <r>
      <rPr>
        <sz val="11"/>
        <rFont val="宋体"/>
        <charset val="134"/>
      </rPr>
      <t>3.安全文明措施费及暂列金为不可竞争费，招标清单表格中已给出固定数值，相应内容不得调整，</t>
    </r>
    <r>
      <rPr>
        <b/>
        <sz val="11"/>
        <color indexed="10"/>
        <rFont val="宋体"/>
        <charset val="134"/>
      </rPr>
      <t>否则按无效标处理</t>
    </r>
    <r>
      <rPr>
        <sz val="11"/>
        <rFont val="宋体"/>
        <charset val="134"/>
      </rPr>
      <t>。</t>
    </r>
  </si>
  <si>
    <r>
      <rPr>
        <sz val="11"/>
        <rFont val="宋体"/>
        <charset val="134"/>
      </rPr>
      <t>4.投标人应确保《1.1 工程项目清单汇总表》中的分部分项工程费，与2.1 分部分项工程项目清单计价表中的合计金额完全一致。在投标前，投标人应仔细核对两者数据。若出现金额不一致的情况，</t>
    </r>
    <r>
      <rPr>
        <b/>
        <sz val="11"/>
        <color rgb="FFFF0000"/>
        <rFont val="宋体"/>
        <charset val="134"/>
      </rPr>
      <t>将一律按低值进行汇总</t>
    </r>
    <r>
      <rPr>
        <sz val="11"/>
        <rFont val="宋体"/>
        <charset val="134"/>
      </rPr>
      <t>。由此产生的任何风险和影响，均由投标人自行承担。</t>
    </r>
  </si>
  <si>
    <t>工程项目清单汇总表</t>
  </si>
  <si>
    <t>工程名称：汕头大峰超充站项目施工总承包工程</t>
  </si>
  <si>
    <t>标段：汕头大峰超充站项目施工总承包工程</t>
  </si>
  <si>
    <t xml:space="preserve">第 1 页  共 1 页 </t>
  </si>
  <si>
    <t>项 目 内 容</t>
  </si>
  <si>
    <t>金 额
（元）</t>
  </si>
  <si>
    <t>分部分项工程费</t>
  </si>
  <si>
    <t>汕头大峰超充站项目施工总承包工程（安装）</t>
  </si>
  <si>
    <t>汕头大峰超充站项目施工总承包工程（土建）</t>
  </si>
  <si>
    <t>措施项目费</t>
  </si>
  <si>
    <r>
      <rPr>
        <sz val="9"/>
        <rFont val="宋体"/>
        <charset val="134"/>
      </rPr>
      <t>其中：安全文明措施费</t>
    </r>
    <r>
      <rPr>
        <sz val="9"/>
        <color rgb="FFFF0000"/>
        <rFont val="宋体"/>
        <charset val="134"/>
      </rPr>
      <t>（不可竞争费）</t>
    </r>
  </si>
  <si>
    <r>
      <rPr>
        <b/>
        <sz val="9"/>
        <rFont val="宋体"/>
        <charset val="134"/>
      </rPr>
      <t>暂列金额</t>
    </r>
    <r>
      <rPr>
        <b/>
        <sz val="9"/>
        <color rgb="FFFF0000"/>
        <rFont val="宋体"/>
        <charset val="134"/>
      </rPr>
      <t>（不可竞争费）</t>
    </r>
  </si>
  <si>
    <t>4</t>
  </si>
  <si>
    <t>税前工程造价</t>
  </si>
  <si>
    <t>5</t>
  </si>
  <si>
    <t>增值税</t>
  </si>
  <si>
    <t>6</t>
  </si>
  <si>
    <t>合   计</t>
  </si>
  <si>
    <t>注：1 专业工程暂估价为已含税价格，在计算增值税计算基础时不应包含专业工程暂估价金额；
2 本表宜用于按合同标的为工程量清单编制对象的工程汇总计算，以单项工程、单位工程等为工程量清单编制对象的工程可按本表汇总计算；</t>
  </si>
  <si>
    <t>分部分项工程项目清单计价表</t>
  </si>
  <si>
    <t>项目编码</t>
  </si>
  <si>
    <t>项目特征描述</t>
  </si>
  <si>
    <t>计量单位</t>
  </si>
  <si>
    <t>工程量</t>
  </si>
  <si>
    <t>金额（元）</t>
  </si>
  <si>
    <t>综合单价</t>
  </si>
  <si>
    <t>合价</t>
  </si>
  <si>
    <t>电气系统</t>
  </si>
  <si>
    <t>箱变部分</t>
  </si>
  <si>
    <t>1</t>
  </si>
  <si>
    <t>040802001003</t>
  </si>
  <si>
    <t>电杆组立</t>
  </si>
  <si>
    <t>1.新增高压进线:从原有10kV电杆接入箱变进线柜所有工作内容
2.包括但不限于新建10kV电杆,电杆上配套避雷器、断路器、刀闸开关等全套附件;新增高压电缆及相应电缆头制作安装,10KV高压进线深化设计等工作内容
3.其他:满足供电局验收、招标文件、设计图纸及相关规范要求</t>
  </si>
  <si>
    <t>项</t>
  </si>
  <si>
    <t>2</t>
  </si>
  <si>
    <t>040801003001</t>
  </si>
  <si>
    <t>组合型成套箱式变电站</t>
  </si>
  <si>
    <t>1.名称:1000kVA箱变
2.型号、规格:SCB14-1000/10-10±2*2.5%/0.4kV,高压部分采用真空断路器柜型,1面进线辅柜、1面出线柜;低压部分采用固定式柜型,1面受电柜、7面出线柜、1面电容器柜;配变选用干式SCB14型
3.含供电局系统安健环及标识牌,满足《南方电网公司配网安健环设施标准》
4.其他:满足招标文件、设计图纸及相关规范要求</t>
  </si>
  <si>
    <t>台</t>
  </si>
  <si>
    <t>3</t>
  </si>
  <si>
    <t>050307007001</t>
  </si>
  <si>
    <t>围栏</t>
  </si>
  <si>
    <t>1.名称:箱变围栏
2.材质:不锈钢
3.规格:综合考虑
4.具体做法详见大样图
5.围栏上悬挂"未经许可不得入内"和"当心触电"等腐蚀字成品警示牌,含栏杆门、门合页、弯头等所有配套五金件,含基础开挖弃土、基础浇筑、模板制作安装等
6.其他:满足招标文件、设计图纸及相关规范要求</t>
  </si>
  <si>
    <t>座</t>
  </si>
  <si>
    <t>040807001001</t>
  </si>
  <si>
    <t>变压器系统</t>
  </si>
  <si>
    <t>1.名称:1000kVA箱式变压器系统调试
2.其他:满足招标文件、设计图纸及相关规范要求</t>
  </si>
  <si>
    <t>系统</t>
  </si>
  <si>
    <t>040807002001</t>
  </si>
  <si>
    <t>供电系统</t>
  </si>
  <si>
    <t>1.名称:10kV送配电装置系统调试
2.其他:满足招标文件、设计图纸及相关规范要求</t>
  </si>
  <si>
    <t>040807002002</t>
  </si>
  <si>
    <t>1.名称:1kV送配电装置系统调试
2.其他:满足招标文件、设计图纸及相关规范要求</t>
  </si>
  <si>
    <t>7</t>
  </si>
  <si>
    <t>030409001001</t>
  </si>
  <si>
    <t>电力电缆</t>
  </si>
  <si>
    <t>1.名称:电力电缆ZR-YJV22-1 4*240+1*120
2.其他:满足招标文件、设计图纸及相关规范要求</t>
  </si>
  <si>
    <t>m</t>
  </si>
  <si>
    <t>8</t>
  </si>
  <si>
    <t>030409001002</t>
  </si>
  <si>
    <t>1.名称:电力电缆ZR-YJV22-1 4*185+1*95
2.其他:满足招标文件、设计图纸及相关规范要求</t>
  </si>
  <si>
    <t>9</t>
  </si>
  <si>
    <t>030409001003</t>
  </si>
  <si>
    <t>1.名称:电力电缆ZR-YJV22-1 4*95+1*50
2.其他:满足招标文件、设计图纸及相关规范要求</t>
  </si>
  <si>
    <t>10</t>
  </si>
  <si>
    <t>030409001004</t>
  </si>
  <si>
    <t>1.名称:电力电缆ZR-YJV22-1 2*95+1*50
2.其他:满足招标文件、设计图纸及相关规范要求</t>
  </si>
  <si>
    <t>11</t>
  </si>
  <si>
    <t>030409001005</t>
  </si>
  <si>
    <t>1.名称:电力电缆ZR-YJV22-0.6/1 2*4
2.其他:满足招标文件、设计图纸及相关规范要求</t>
  </si>
  <si>
    <t>12</t>
  </si>
  <si>
    <t>030412004003</t>
  </si>
  <si>
    <t>配线</t>
  </si>
  <si>
    <t>1.名称:配线ZR-RVSP-0.5 2*1.5
2.其他:满足招标文件、设计图纸及相关规范要求</t>
  </si>
  <si>
    <t>13</t>
  </si>
  <si>
    <t>030409003001</t>
  </si>
  <si>
    <t>电力电缆头</t>
  </si>
  <si>
    <t>1.名称:热缩式电力电缆头
2.规格:240mm2以内,5芯
3.其他:满足招标文件、设计图纸及相关规范要求</t>
  </si>
  <si>
    <t>个</t>
  </si>
  <si>
    <t>14</t>
  </si>
  <si>
    <t>030409003007</t>
  </si>
  <si>
    <t>1.名称:热缩式电力电缆头
2.规格:120mm2以内,3芯
3.其他:满足招标文件、设计图纸及相关规范要求</t>
  </si>
  <si>
    <t>照明部分</t>
  </si>
  <si>
    <t>15</t>
  </si>
  <si>
    <t>030402011001</t>
  </si>
  <si>
    <t>成套配电箱</t>
  </si>
  <si>
    <t>1.名称:场站用电负荷配电箱
2.规格:30kW
3.安装方式:户外安装,安装在雨棚立柱上 
4.一切元器件成套配置,含箱体安装、接地、端子板接线、开关及机构、时控开关等   
5.其他满足招标文件、设计图纸及相关规范要求</t>
  </si>
  <si>
    <t>16</t>
  </si>
  <si>
    <t>030413001001</t>
  </si>
  <si>
    <t>普通灯具</t>
  </si>
  <si>
    <t>1.名称:LED节能灯
2.规格:80W悬挂灯,发光角度90°,防护等级IP65,色温4000K-5000K
3.其他满足招标文件、设计图纸及相关规范要求</t>
  </si>
  <si>
    <t>套</t>
  </si>
  <si>
    <t>17</t>
  </si>
  <si>
    <t>030412006001</t>
  </si>
  <si>
    <t>接线盒</t>
  </si>
  <si>
    <t>1.名称:明装接线盒
2.其他满足招标文件、设计图纸及相关规范要求</t>
  </si>
  <si>
    <t>18</t>
  </si>
  <si>
    <t>030409001008</t>
  </si>
  <si>
    <t>1.名称:电力电缆ZR-YJV22-0.6/1 4*25+1*16
2.其他满足招标文件、设计图纸及相关规范要求</t>
  </si>
  <si>
    <t>19</t>
  </si>
  <si>
    <t>030409001009</t>
  </si>
  <si>
    <t>1.名称:电力电缆ZRC-YJV-0.6/1  3*10
2.其他满足招标文件、设计图纸及相关规范要求</t>
  </si>
  <si>
    <t>20</t>
  </si>
  <si>
    <t>030412001002</t>
  </si>
  <si>
    <t>配管</t>
  </si>
  <si>
    <t>1.名称:PC20
2.敷设方式:埋地敷设
3.其他满足招标文件、设计图纸及相关规范要求</t>
  </si>
  <si>
    <t>21</t>
  </si>
  <si>
    <t>030412001003</t>
  </si>
  <si>
    <t>1.名称:PC20
2.敷设方式:明敷
3.其他满足招标文件、设计图纸及相关规范要求</t>
  </si>
  <si>
    <t>22</t>
  </si>
  <si>
    <t>030412004002</t>
  </si>
  <si>
    <t>1.名称:管内穿线
2.规格、型号:BV2.5
3.含相关工序及其所需辅材的购买及安装等内容
4.其他:满足招标文件、设计图纸及相关规范要求</t>
  </si>
  <si>
    <t>23</t>
  </si>
  <si>
    <t>030409003006</t>
  </si>
  <si>
    <t>1.名称:热缩式电力电缆头
2.规格:35mm2以内,5芯
3.其他:满足招标文件、设计图纸及相关规范要求</t>
  </si>
  <si>
    <t>充电桩部分</t>
  </si>
  <si>
    <t>24</t>
  </si>
  <si>
    <t>030405016001</t>
  </si>
  <si>
    <t>充电桩</t>
  </si>
  <si>
    <t>1.名称:960kW分体直流充电堆
2.规格:额定功率:960kW,输入电压:380V AC,频率:50±1Hz,功率因数:≥0.99,使用环境:室外（IP54）.外形尺寸:2079*898*2080（W*D*H）,工作温度:-20～+50℃,相对湿度:5~95%RH,无冷凝;需满足混合动力、纯电动乘用车充电需求
3.安装方式:落地式
4.其他:满足招标文件、设计图纸及相关规范要求</t>
  </si>
  <si>
    <t>25</t>
  </si>
  <si>
    <t>030405016002</t>
  </si>
  <si>
    <t>1.名称:250A双枪直流充电终端
2.规格:直流输出电压范围:DC200-DC1000V,单枪输出电流范围:0-250A,单枪额定功率:250kW,显示方式:7寸触摸屏,后台通讯:以太网/4G,启动方式:扫码/VIN/即插即充/刷卡/手动,使用环境:室外（IP54）;外形尺寸:350*160*1300mm（W*D*H）
3.其他:满足招标文件、设计图纸及相关规范要求</t>
  </si>
  <si>
    <t>26</t>
  </si>
  <si>
    <t>030405016003</t>
  </si>
  <si>
    <t>1.名称:250A单枪直流充电终端
2.规格:直流输出电压范围:DC200-DC1000V,单枪输出电流范围:0-250A,单枪额定功率:250kW,显示方式:7寸触摸屏,后台通讯:以太网/4G,启动方式:扫码/VIN/即插即充/刷卡/手动,使用环境:室外（IP54）;外形尺寸:350*160*1300mm（W*D*H）
3.其他:满足招标文件、设计图纸及相关规范要求</t>
  </si>
  <si>
    <t>27</t>
  </si>
  <si>
    <t>030405016004</t>
  </si>
  <si>
    <t>1.名称:600A单枪液冷超充终端
2.规格:直流输出电压范围:DC200-DC1000,单枪输出电流范围:0-600A（瞬时电流800A@5mins）,显示方式:7寸触摸屏,后台通讯:以太网/4G,启动方式:扫码/VIN/即插即充/刷卡/手动,使用环境:室外（IP54）,外形尺寸:520*360*1680mm（W*D*H）
3.其他:满足招标文件、设计图纸及相关规范要求</t>
  </si>
  <si>
    <t>监控系统</t>
  </si>
  <si>
    <t>28</t>
  </si>
  <si>
    <t>030506010001</t>
  </si>
  <si>
    <t>监控摄像设备</t>
  </si>
  <si>
    <t>1.名称:监控摄像头
2.规格、参数:800万像素 (3840×2160) ,确保车牌和人员特征清晰
最低照度:
彩色:≤0.001 Lux;
黑白:≤0.0001 Lux (达到星光级)
宽动态 (WDR)	
必须支持真宽动态 ≥120dB,防止车灯直射导致画面过曝或过暗
强光抑制;支持用于抑制夜间车灯、充电桩屏幕等强光
带全彩夜视功能,带红外功能
3.电口输出,含防护罩机安装支架;含DC 12V电源适配器
4.安装方式:悬挂安装
5.其他:满足招标文件、设计图纸及相关规范要求</t>
  </si>
  <si>
    <t>29</t>
  </si>
  <si>
    <t>030506015001</t>
  </si>
  <si>
    <t>录像设备</t>
  </si>
  <si>
    <t>1.名称:交换NVR一体机(含硬盘)
2.参数:Linux、4K,32路,6TB
3.其他:满足招标文件、设计图纸及相关规范要求</t>
  </si>
  <si>
    <t>30</t>
  </si>
  <si>
    <t>030501002001</t>
  </si>
  <si>
    <t>输出设备</t>
  </si>
  <si>
    <t>1.名称:显示器
2.参数:23寸宽屏液晶显示器,3840*2160
3.其他:满足招标文件、设计图纸及相关规范要求</t>
  </si>
  <si>
    <t>31</t>
  </si>
  <si>
    <t>030501015001</t>
  </si>
  <si>
    <t>交换机</t>
  </si>
  <si>
    <t>1.名称:网络交换机
2.规格、参数:16口千兆交换机
3.其他:满足招标文件、设计图纸及相关规范要求</t>
  </si>
  <si>
    <t>32</t>
  </si>
  <si>
    <t>030412001001</t>
  </si>
  <si>
    <t>1.名称:阻燃PVC管φ25
2.敷设方式:埋地敷设
3.其他满足招标文件、设计图纸及相关规范要求</t>
  </si>
  <si>
    <t>33</t>
  </si>
  <si>
    <t>030412001004</t>
  </si>
  <si>
    <t>1.名称:阻燃PVC管φ25
2.敷设方式:明敷
3.其他满足招标文件、设计图纸及相关规范要求</t>
  </si>
  <si>
    <t>34</t>
  </si>
  <si>
    <t>030412004001</t>
  </si>
  <si>
    <t>1.名称:管内穿线
2.规格、型号:WDZC-BYJ-2.5
3.其他满足招标文件、设计图纸及相关规范要求</t>
  </si>
  <si>
    <t>35</t>
  </si>
  <si>
    <t>030502003002</t>
  </si>
  <si>
    <t>双绞线缆</t>
  </si>
  <si>
    <t>1.名称:双绞线UTP6
2.配线形式:管内穿线
3.含水晶头
4.其他满足招标文件、设计图纸及相关规范要求</t>
  </si>
  <si>
    <t>36</t>
  </si>
  <si>
    <t>030502019001</t>
  </si>
  <si>
    <t>光纤测试</t>
  </si>
  <si>
    <t>1.名称:双绞线测试五类
2.其他满足招标文件、设计图纸及相关规范要求</t>
  </si>
  <si>
    <t>链路</t>
  </si>
  <si>
    <t>37</t>
  </si>
  <si>
    <t>030506021001</t>
  </si>
  <si>
    <t>安全防范系统调试及试运行</t>
  </si>
  <si>
    <t>1.名称:监控系统调试
2.其他满足招标文件、设计图纸及相关规范要求</t>
  </si>
  <si>
    <t>消防系统</t>
  </si>
  <si>
    <t>38</t>
  </si>
  <si>
    <t>030910001002</t>
  </si>
  <si>
    <t>灭火器</t>
  </si>
  <si>
    <t>1.名称:消防灭火器
2.规格:磷酸铵盐干粉灭火器,4KG
3.其他;满足招标文件、设计图纸及相关规范要求</t>
  </si>
  <si>
    <t>具</t>
  </si>
  <si>
    <t>39</t>
  </si>
  <si>
    <t>030910002001</t>
  </si>
  <si>
    <t>灭火器箱</t>
  </si>
  <si>
    <t>1.名称:灭火器箱
2.其他:满足招标文件、设计图纸及相关规范要求</t>
  </si>
  <si>
    <t>40</t>
  </si>
  <si>
    <t>030910001003</t>
  </si>
  <si>
    <t>1.名称:推车式干粉灭火器
2.规格:25KG
3.其他满足招标文件、设计图纸及相关规范要求</t>
  </si>
  <si>
    <t>41</t>
  </si>
  <si>
    <t>030910002002</t>
  </si>
  <si>
    <t>1.名称:微型消防柜
2.规格:长900*宽390*高1200mm,含消防服、水带、水枪、面具、大锤、灭火毯、消防沙箱(内置消防沙、沙铲)等
3.其他满足招标文件、设计图纸及相关规范要求</t>
  </si>
  <si>
    <t>防雷接地系统</t>
  </si>
  <si>
    <t>42</t>
  </si>
  <si>
    <t>030410001001</t>
  </si>
  <si>
    <t>接地极</t>
  </si>
  <si>
    <t>1.名称:角钢垂直地极
2.规格:L50*5,L=2.5M,热镀锌
3.其他:满足招标文件、设计图纸及相关规范要求</t>
  </si>
  <si>
    <t>根</t>
  </si>
  <si>
    <t>43</t>
  </si>
  <si>
    <t>030410002001</t>
  </si>
  <si>
    <t>接地母线</t>
  </si>
  <si>
    <t>1.名称:接地母线
2.规格:-40*4,热镀锌扁钢
3.其他:满足招标文件、设计图纸及相关规范要求</t>
  </si>
  <si>
    <t>44</t>
  </si>
  <si>
    <t>030416027001</t>
  </si>
  <si>
    <t>接地装置</t>
  </si>
  <si>
    <t>1.名称:防雷接地检测
2.其他:满足招标文件、设计图纸及相关规范要求</t>
  </si>
  <si>
    <t>车棚</t>
  </si>
  <si>
    <t>45</t>
  </si>
  <si>
    <t>010102001001</t>
  </si>
  <si>
    <t>挖基坑土方</t>
  </si>
  <si>
    <t>(1)土方类别:综合考虑（现状地坪标高以下，以土壤及岩石(普式)分类表区分，包含一类土壤至四类土壤区间范围内等土壤类别）
(2)挖土深度:综合考虑，详设计图
(3)包括施工场地内转运(转运方式、次数自行考虑)、垂直运输、含装车、不含外运
(4)开挖方式综合考虑，符合设计及规范要求
(5)综合考虑人工清理土方，机械降效费等费用
(6)满足招标文件、设计图纸及相关规范要求</t>
  </si>
  <si>
    <t>m3</t>
  </si>
  <si>
    <t>46</t>
  </si>
  <si>
    <t>010102007001</t>
  </si>
  <si>
    <t>回填方</t>
  </si>
  <si>
    <t>(1)综合考虑回填材料满足施工要求、回填密实度满足施工要求、运距、装卸、购土等一切费用
(2)满足招标文件、设计图纸及相关规范要求</t>
  </si>
  <si>
    <t>47</t>
  </si>
  <si>
    <t>010103002001</t>
  </si>
  <si>
    <t>余方弃置（土方）</t>
  </si>
  <si>
    <t>(1)土方类别:综合考虑
(2)外运、运距:综合考虑
(3)土石方消纳费综合考虑
(4)满足招标文件、设计图纸及相关规范要求</t>
  </si>
  <si>
    <t>48</t>
  </si>
  <si>
    <t>011507003001</t>
  </si>
  <si>
    <t>灯箱</t>
  </si>
  <si>
    <t>(1)箱体规格:详见图纸
(2)基层材料种类:灯箱采用2.0mm*8cm铝边框进行折弯拼接而成,内部采用2.0mm*5cm镀锌管进行加强处理。
(3)面层材料品种:2.灯箱框架敷设4.0mmPC底板,底板覆盖广告布,广告布按客户要求制作。
(4)灯箱PC底板背部敷设LED防水灯条。
(5)其他满足招标文件、设计图纸及相关规范要求</t>
  </si>
  <si>
    <t>㎡</t>
  </si>
  <si>
    <t>49</t>
  </si>
  <si>
    <t>010501001001</t>
  </si>
  <si>
    <t>基础垫层</t>
  </si>
  <si>
    <t>(1)混凝土种类:非泵送商品混凝土
(2)混凝土强度等级:C15
(3)混凝土场内外运输方式及运距:综合考虑
(4)混凝土的输送方式等相关费用:综合考虑
(5)满足招标文件、设计图纸及相关规范要求</t>
  </si>
  <si>
    <t>50</t>
  </si>
  <si>
    <t>010502001001</t>
  </si>
  <si>
    <t>独立基础</t>
  </si>
  <si>
    <t>(1)混凝土种类:非泵送商品混凝土
(2)混凝土强度等级:C30
(3)混凝土场内外运输方式及运距:综合考虑
(4)混凝土的输送方式等相关费用:综合考虑
(5)满足招标文件、设计图纸及相关规范要求</t>
  </si>
  <si>
    <t>51</t>
  </si>
  <si>
    <t>010505001001</t>
  </si>
  <si>
    <t>垫层模板</t>
  </si>
  <si>
    <t>(1)垫层部位:基础垫层模板
(2)满足招标文件、设计图纸及相关规范要求</t>
  </si>
  <si>
    <t>m2</t>
  </si>
  <si>
    <t>52</t>
  </si>
  <si>
    <t>010505002001</t>
  </si>
  <si>
    <t>独立基础模板</t>
  </si>
  <si>
    <t>(1)基础类型:独立基础模板
(2)满足招标文件、设计图纸及相关规范要求</t>
  </si>
  <si>
    <t>53</t>
  </si>
  <si>
    <t>010506025001</t>
  </si>
  <si>
    <t>预埋铁件</t>
  </si>
  <si>
    <t>(1)钢材种类:MJ1
(2)规格:650*350*18mm埋板，锚筋详见图纸
(3)满足招标文件、设计图纸及相关规范要求</t>
  </si>
  <si>
    <t>t</t>
  </si>
  <si>
    <t>54</t>
  </si>
  <si>
    <t>010603001001</t>
  </si>
  <si>
    <t>实腹钢柱</t>
  </si>
  <si>
    <t>(1)柱截面类型:H型钢柱（含制作运输费用）
(2)钢材品种、规格:Q235
(3)单根柱质量:综合考虑
(4)探伤检测、除锈、热浸镀锌涂层
(5)包含吊装耳板
(6)满足招标文件、设计图纸及相关规范要求</t>
  </si>
  <si>
    <t>55</t>
  </si>
  <si>
    <t>010607002001</t>
  </si>
  <si>
    <t>系杆</t>
  </si>
  <si>
    <t>(1)截面类型:φ76*3mm、φ76*4圆管系杆（含制作运输费用）
(2)钢材品种、规格:Q235
(3)单根质量:综合考虑
(4)探伤检测、除锈、热浸镀锌涂层
(5)满足招标文件、设计图纸及相关规范要求</t>
  </si>
  <si>
    <t>56</t>
  </si>
  <si>
    <t>010901006001</t>
  </si>
  <si>
    <t>膜结构屋面</t>
  </si>
  <si>
    <t>(1)膜布品种、规格:：含0.82mmPVC膜材主材、加工费、安装费、张拉费等完成图纸上全部工作内容的一切费用。
(2)满足招标文件、设计图纸及相关规范要求</t>
  </si>
  <si>
    <t>57</t>
  </si>
  <si>
    <t>010506001001</t>
  </si>
  <si>
    <t>现浇混凝土基础钢筋</t>
  </si>
  <si>
    <t>(1)钢筋种类、规格:钢筋规格综合考虑、综合考虑连接方式等一切费用。
(2)满足招标文件、设计图纸及相关规范要求</t>
  </si>
  <si>
    <t>58</t>
  </si>
  <si>
    <t>010506001002</t>
  </si>
  <si>
    <t>箍筋</t>
  </si>
  <si>
    <t>(1)钢筋种类、规格:箍筋 规格、种类综合考虑
(2)满足招标文件、设计图纸及相关规范要求</t>
  </si>
  <si>
    <t>休息室</t>
  </si>
  <si>
    <t>59</t>
  </si>
  <si>
    <t>b-007</t>
  </si>
  <si>
    <t>精神堡垒</t>
  </si>
  <si>
    <t>(1)精神堡垒外形尺寸:6000*1300*600mm
(2现场地面有倾斜角度,需根据现场实际情况进行找平。
(3)材质采用镀锌钢结构 + 氟碳烤漆,厚度≥3mm,搭配发光字增强夜间辨识度。</t>
  </si>
  <si>
    <t>60</t>
  </si>
  <si>
    <t>b-006</t>
  </si>
  <si>
    <t>(1)名称：休息室
(2)参数要求：结构：主结构框架（镀锌矩形管+轻钢龙骨+辅材）
外墙：铝单板+装饰条+包边收口
内墙：保温棉+内墙面竹木纤维板+包边收口
天花面：保温棉+竹木纤维板+辅材
屋顶：铝单板+装饰大包边+辅材
窗：铝框5+9A+5中空钢化玻璃推拉窗+辅材
入户门：铝合金地弹簧门+配件
房间门：复合钢制门+配件
电系统：灯1.5平方线+插座2.5平方线+4平方入户、1.5匹空调一台及空调线
休息室包含三人位沙发茶几组耐磨西皮1+1+3人位+1.5米茶几及6张椅子(仿实木)
室外配备1张圆桌+4张椅子,材质为PP工程聚丙烯。
其他：制作费、打包费（含运输费）
(3)其他满足招标文件、设计图纸及相关规范要求</t>
  </si>
  <si>
    <t>61</t>
  </si>
  <si>
    <t>010502004007</t>
  </si>
  <si>
    <t>设备基础</t>
  </si>
  <si>
    <t>(1)名称：精神堡垒混凝土基础
(2)工程内容：包含完成本基础所有工序所需的人工、材料、机械、模板、脚手架等全部费用，具体包括土方挖、填、运（场内运距、弃土运距、回填材料投标人自行考虑；C20素砼垫层；C30基础浇筑等图纸上包含的一切费用
(3)其他满足招标文件、设计图纸及相关规范要求</t>
  </si>
  <si>
    <t>电缆沟</t>
  </si>
  <si>
    <t>62</t>
  </si>
  <si>
    <t>010502027001</t>
  </si>
  <si>
    <t>(1)名称:电缆沟800*600
(2)工程内容：包含完成本基础所有工序所需的人工、材料、机械、模板、脚手架等全部费用，具体包括土方挖、填、运（场内运距、弃土运距、回填材料投标人自行考虑；C15素砼垫层；沟身 砌120mmMU7.5砖 M10水泥砂浆 ；沟身、沟底：20mm 1:2水泥砂浆抹灰；680*400*30预制盖板、侧边刷警示漆等图纸上包含的一切费用。
(3)其他满足招标文件、设计图纸及相关规范要求</t>
  </si>
  <si>
    <t>63</t>
  </si>
  <si>
    <t>010502004001</t>
  </si>
  <si>
    <t>960KW分体堆设备基础</t>
  </si>
  <si>
    <t>(1)名称:960KW分体堆设备基础 
(2)工程内容：包含完成本基础所有工序所需的人工、材料、机械、模板、脚手架等全部费用，具体包括土方挖、填、运（场内运距、弃土运距、回填材料投标人自行考虑；C15混凝土垫层,C20混凝土底板及墙;基础墙内壁抹灰（1:2水泥砂浆厚15mm）;钢筋制作安装；预埋M12地脚螺栓等图纸上包含的一切费用。
(3)其他满足招标文件、设计图纸及相关规范要求</t>
  </si>
  <si>
    <t>64</t>
  </si>
  <si>
    <t>010502004002</t>
  </si>
  <si>
    <t>250A液冷终端机双枪设备基础</t>
  </si>
  <si>
    <t>(1)名称:250A液冷终端机双枪设备基础
(2)工程内容：包含完成本基础所有工序所需的人工、材料、机械、模板、脚手架等全部费用，具体包括土方挖、填、运（场内运距、弃土运距、回填材料投标人自行考虑；C15混凝土垫层,C20混凝土底板及墙;基础墙内壁抹灰（1:2水泥砂浆厚15mm）;钢筋制作安装；预埋M12地脚螺栓等图纸上包含的一切费用。
(3)其他满足招标文件、设计图纸及相关规范要求</t>
  </si>
  <si>
    <t>65</t>
  </si>
  <si>
    <t>010502004003</t>
  </si>
  <si>
    <t>250A液冷终端机单枪设备基础</t>
  </si>
  <si>
    <t>(1)名称:250A液冷终端机单枪设备基础
(2)工程内容：包含完成本基础所有工序所需的人工、材料、机械、模板、脚手架等全部费用，具体包括土方挖、填、运（场内运距、弃土运距、回填材料投标人自行考虑；C15混凝土垫层,C20混凝土底板及墙;基础墙内壁抹灰（1:2水泥砂浆厚15mm）;钢筋制作安装；预埋M12地脚螺栓等图纸上包含的一切费用。
(3)其他满足招标文件、设计图纸及相关规范要求</t>
  </si>
  <si>
    <t>66</t>
  </si>
  <si>
    <t>010502004006</t>
  </si>
  <si>
    <t>600A液冷终端机单枪设备基础</t>
  </si>
  <si>
    <t>(1)名称:600A液冷终端机单枪设备基础
(2)工程内容：包含完成本基础所有工序所需的人工、材料、机械、模板、脚手架等全部费用，具体包括土方挖、填、运（场内运距、弃土运距、回填材料投标人自行考虑；C15混凝土垫层,C20混凝土底板及墙;基础墙内壁抹灰（1:2水泥砂浆厚15mm）;钢筋制作安装；预埋M12地脚螺栓等图纸上包含的一切费用。
(3)其他满足招标文件、设计图纸及相关规范要求</t>
  </si>
  <si>
    <t>67</t>
  </si>
  <si>
    <t>010502004005</t>
  </si>
  <si>
    <t>箱式变压器基础</t>
  </si>
  <si>
    <t>(1)名称:箱式变压器基础 
(2)工程内容：包含完成本基础所有工序所需的人工、材料、机械、模板、脚手架等全部费用，具体包括土方挖、填、运（场内运距、弃土运距、回填材料投标人自行考虑；C15混凝土垫层浇筑；圈梁混凝土浇筑、240标准砖砌筑墙身、基坑内外侧抹水砂浆、外侧加做一布三涂防水层；
钢筋制作安装；10号槽钢制作安装、通风百叶窗制作安装等图纸上包含的一切费用。
(3)其他满足招标文件、设计图纸及相关规范要求</t>
  </si>
  <si>
    <t>混凝土路面铺装工程</t>
  </si>
  <si>
    <t>68</t>
  </si>
  <si>
    <t>040203007001</t>
  </si>
  <si>
    <t>水泥混凝土路面</t>
  </si>
  <si>
    <t>(1)面层：20cm厚C35水泥混凝土(抗弯拉强度≥4.0Mpa)
(2)基层：20cm厚5%水泥稳定级配碎石
(3)路基碾压(压实度≥92%)
(4)含缩缝、传力杆、拉杆、角隅等制作及安装费用
(5)其他满足招标文件、设计图纸及相关规范要求</t>
  </si>
  <si>
    <t>标识标牌及划线工程</t>
  </si>
  <si>
    <t>69</t>
  </si>
  <si>
    <t>040205009001</t>
  </si>
  <si>
    <t>车位线</t>
  </si>
  <si>
    <t>停车位划线
(1)材质:热熔材料
(2)加工工艺: 基面底油处理,高温施划,+反光珠
(3)完成厚度约2毫米
(4)尺寸5500*2500*150mm
(5)其他:满足招标文件、设计图纸及相关规范要求</t>
  </si>
  <si>
    <t>70</t>
  </si>
  <si>
    <t>040205009002</t>
  </si>
  <si>
    <t>充电标识</t>
  </si>
  <si>
    <t>充电标识:
(1)材质:热熔材料
(2)加工工艺: 基面底油处理,高温施划,+反光珠
(3)完成厚度约2毫米
(4)其他:满足招标文件、设计图纸及相关规范要求</t>
  </si>
  <si>
    <t>71</t>
  </si>
  <si>
    <t>040205003001</t>
  </si>
  <si>
    <t>成品车档</t>
  </si>
  <si>
    <t>(1)类型:成品车档
(2)材质、规格尺寸:综合考虑
(3)包含混凝土基础、水泥砂浆灌满等费用。
(4)其他:满足招标文件、设计图纸及相关规范要求</t>
  </si>
  <si>
    <t>72</t>
  </si>
  <si>
    <t>040205017001</t>
  </si>
  <si>
    <t>防撞柱</t>
  </si>
  <si>
    <t>(1)类型:成品防撞柱
(2)材质、规格尺寸:防撞柱使用市面上预制成品,厚度2mm,高度约1100mm高,直径φ110mm。2、防撞柱使用膨胀螺丝固定。
(3)其他:满足招标文件、设计图纸及相关规范要求</t>
  </si>
  <si>
    <t>73</t>
  </si>
  <si>
    <t>011403001001</t>
  </si>
  <si>
    <t>侧边警示漆</t>
  </si>
  <si>
    <t>(1)警示线应采用黑黄相间,应符合国标GB 2894-2025的相关规定。</t>
  </si>
  <si>
    <t>措施项目清单计价表</t>
  </si>
  <si>
    <t>第 1 页  共 1 页</t>
  </si>
  <si>
    <t>项 目 名 称</t>
  </si>
  <si>
    <t>工作内容</t>
  </si>
  <si>
    <t>价格
（元）</t>
  </si>
  <si>
    <t>备注</t>
  </si>
  <si>
    <t>措施项目</t>
  </si>
  <si>
    <t>1.1</t>
  </si>
  <si>
    <t>011601007001</t>
  </si>
  <si>
    <t>文明施工</t>
  </si>
  <si>
    <t>不可竞争费</t>
  </si>
  <si>
    <t>1.2</t>
  </si>
  <si>
    <t>011601008001</t>
  </si>
  <si>
    <t>环境保护</t>
  </si>
  <si>
    <t>1.3</t>
  </si>
  <si>
    <t>011601006001</t>
  </si>
  <si>
    <t>临时设施</t>
  </si>
  <si>
    <t>1.4</t>
  </si>
  <si>
    <t>011601009001</t>
  </si>
  <si>
    <t>安全生产</t>
  </si>
  <si>
    <t>本页小计</t>
  </si>
  <si>
    <t>-</t>
  </si>
  <si>
    <t>注:措施项目清单费用构成详见本标准表E.3.2，大型机械进出场及安拆费用组成见本标准表E.3.4。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</si>
</sst>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47">
    <font>
      <sz val="9"/>
      <color theme="1"/>
      <name val="??"/>
      <charset val="134"/>
      <scheme val="minor"/>
    </font>
    <font>
      <b/>
      <sz val="20"/>
      <name val="宋体"/>
      <charset val="134"/>
    </font>
    <font>
      <sz val="10"/>
      <name val="宋体"/>
      <charset val="134"/>
    </font>
    <font>
      <b/>
      <sz val="10"/>
      <name val="宋体"/>
      <charset val="134"/>
    </font>
    <font>
      <sz val="10"/>
      <color rgb="FFFF0000"/>
      <name val="宋体"/>
      <charset val="134"/>
    </font>
    <font>
      <sz val="9"/>
      <name val="宋体"/>
      <charset val="134"/>
    </font>
    <font>
      <b/>
      <sz val="22"/>
      <name val="宋体"/>
      <charset val="134"/>
    </font>
    <font>
      <b/>
      <sz val="11"/>
      <name val="宋体"/>
      <charset val="134"/>
    </font>
    <font>
      <b/>
      <sz val="9"/>
      <name val="宋体"/>
      <charset val="134"/>
    </font>
    <font>
      <sz val="10"/>
      <name val="Calibri"/>
      <charset val="0"/>
    </font>
    <font>
      <b/>
      <sz val="12"/>
      <name val="宋体"/>
      <charset val="134"/>
    </font>
    <font>
      <b/>
      <sz val="12"/>
      <name val="Calibri"/>
      <charset val="0"/>
    </font>
    <font>
      <sz val="11"/>
      <name val="宋体"/>
      <charset val="134"/>
    </font>
    <font>
      <sz val="10"/>
      <color indexed="8"/>
      <name val="宋体"/>
      <charset val="134"/>
    </font>
    <font>
      <b/>
      <sz val="10"/>
      <color indexed="8"/>
      <name val="宋体"/>
      <charset val="134"/>
    </font>
    <font>
      <b/>
      <sz val="16"/>
      <color indexed="8"/>
      <name val="宋体"/>
      <charset val="134"/>
    </font>
    <font>
      <sz val="16"/>
      <color indexed="8"/>
      <name val="宋体"/>
      <charset val="134"/>
    </font>
    <font>
      <b/>
      <sz val="12"/>
      <color indexed="8"/>
      <name val="宋体"/>
      <charset val="134"/>
    </font>
    <font>
      <sz val="11"/>
      <color indexed="8"/>
      <name val="宋体"/>
      <charset val="134"/>
    </font>
    <font>
      <b/>
      <sz val="11"/>
      <color rgb="FF000000"/>
      <name val="宋体"/>
      <charset val="134"/>
    </font>
    <font>
      <b/>
      <sz val="11"/>
      <color indexed="8"/>
      <name val="宋体"/>
      <charset val="134"/>
    </font>
    <font>
      <sz val="11"/>
      <color rgb="FF000000"/>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sz val="9"/>
      <color rgb="FFFF0000"/>
      <name val="宋体"/>
      <charset val="134"/>
    </font>
    <font>
      <b/>
      <sz val="11"/>
      <color rgb="FFFF0000"/>
      <name val="宋体"/>
      <charset val="134"/>
    </font>
    <font>
      <sz val="9"/>
      <color rgb="FFFF0000"/>
      <name val="宋体"/>
      <charset val="134"/>
    </font>
    <font>
      <sz val="11"/>
      <color indexed="8"/>
      <name val="Times New Roman"/>
      <charset val="0"/>
    </font>
    <font>
      <b/>
      <sz val="11"/>
      <color indexed="10"/>
      <name val="宋体"/>
      <charset val="134"/>
    </font>
  </fonts>
  <fills count="35">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4" borderId="2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1" applyNumberFormat="0" applyFill="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0" fillId="0" borderId="0" applyNumberFormat="0" applyFill="0" applyBorder="0" applyAlignment="0" applyProtection="0">
      <alignment vertical="center"/>
    </xf>
    <xf numFmtId="0" fontId="31" fillId="5" borderId="23" applyNumberFormat="0" applyAlignment="0" applyProtection="0">
      <alignment vertical="center"/>
    </xf>
    <xf numFmtId="0" fontId="32" fillId="6" borderId="24" applyNumberFormat="0" applyAlignment="0" applyProtection="0">
      <alignment vertical="center"/>
    </xf>
    <xf numFmtId="0" fontId="33" fillId="6" borderId="23" applyNumberFormat="0" applyAlignment="0" applyProtection="0">
      <alignment vertical="center"/>
    </xf>
    <xf numFmtId="0" fontId="34" fillId="7" borderId="25" applyNumberFormat="0" applyAlignment="0" applyProtection="0">
      <alignment vertical="center"/>
    </xf>
    <xf numFmtId="0" fontId="35" fillId="0" borderId="26" applyNumberFormat="0" applyFill="0" applyAlignment="0" applyProtection="0">
      <alignment vertical="center"/>
    </xf>
    <xf numFmtId="0" fontId="36" fillId="0" borderId="2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cellStyleXfs>
  <cellXfs count="89">
    <xf numFmtId="0" fontId="0" fillId="0" borderId="0" xfId="49"/>
    <xf numFmtId="0" fontId="0" fillId="0" borderId="0" xfId="49" applyFont="1" applyFill="1" applyAlignment="1"/>
    <xf numFmtId="0" fontId="1" fillId="2" borderId="0" xfId="49" applyFont="1" applyFill="1" applyAlignment="1">
      <alignment horizontal="center" vertical="center" wrapText="1"/>
    </xf>
    <xf numFmtId="0" fontId="1" fillId="2" borderId="0" xfId="49" applyFont="1" applyFill="1" applyAlignment="1">
      <alignment horizontal="right" vertical="center" wrapText="1"/>
    </xf>
    <xf numFmtId="0" fontId="2" fillId="2" borderId="0" xfId="49" applyFont="1" applyFill="1" applyAlignment="1">
      <alignment horizontal="left" wrapText="1"/>
    </xf>
    <xf numFmtId="0" fontId="2" fillId="2" borderId="0" xfId="49" applyFont="1" applyFill="1" applyAlignment="1">
      <alignment horizontal="center" wrapText="1"/>
    </xf>
    <xf numFmtId="0" fontId="2" fillId="2" borderId="0" xfId="49" applyFont="1" applyFill="1" applyAlignment="1">
      <alignment horizontal="right"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2" fillId="2" borderId="3" xfId="49" applyFont="1" applyFill="1" applyBorder="1" applyAlignment="1">
      <alignment horizontal="center" vertical="center" wrapText="1"/>
    </xf>
    <xf numFmtId="0" fontId="3" fillId="2" borderId="4" xfId="49" applyFont="1" applyFill="1" applyBorder="1" applyAlignment="1">
      <alignment horizontal="center" vertical="center" wrapText="1"/>
    </xf>
    <xf numFmtId="0" fontId="3" fillId="2" borderId="5" xfId="49" applyFont="1" applyFill="1" applyBorder="1" applyAlignment="1">
      <alignment horizontal="center" vertical="center" wrapText="1"/>
    </xf>
    <xf numFmtId="0" fontId="3" fillId="2" borderId="5" xfId="49" applyFont="1" applyFill="1" applyBorder="1" applyAlignment="1">
      <alignment horizontal="left" vertical="center" wrapText="1"/>
    </xf>
    <xf numFmtId="0" fontId="3" fillId="2" borderId="5" xfId="49" applyFont="1" applyFill="1" applyBorder="1" applyAlignment="1">
      <alignment horizontal="right" vertical="center" wrapText="1"/>
    </xf>
    <xf numFmtId="0" fontId="2" fillId="2" borderId="6" xfId="49" applyFont="1" applyFill="1" applyBorder="1" applyAlignment="1">
      <alignment horizontal="left"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0" fontId="2" fillId="2" borderId="5" xfId="49" applyFont="1" applyFill="1" applyBorder="1" applyAlignment="1">
      <alignment horizontal="left" vertical="center" wrapText="1"/>
    </xf>
    <xf numFmtId="0" fontId="2" fillId="2" borderId="5" xfId="49" applyFont="1" applyFill="1" applyBorder="1" applyAlignment="1">
      <alignment horizontal="right" vertical="center" wrapText="1"/>
    </xf>
    <xf numFmtId="0" fontId="4" fillId="2" borderId="7" xfId="49" applyFont="1" applyFill="1" applyBorder="1" applyAlignment="1">
      <alignment horizontal="center" vertical="center" wrapText="1"/>
    </xf>
    <xf numFmtId="0" fontId="4" fillId="2" borderId="8" xfId="49" applyFont="1" applyFill="1" applyBorder="1" applyAlignment="1">
      <alignment horizontal="center" vertical="center" wrapText="1"/>
    </xf>
    <xf numFmtId="0" fontId="4" fillId="2" borderId="9" xfId="49"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center" vertical="center" wrapText="1"/>
    </xf>
    <xf numFmtId="0" fontId="2" fillId="2" borderId="11" xfId="49" applyFont="1" applyFill="1" applyBorder="1" applyAlignment="1">
      <alignment horizontal="right" vertical="center" wrapText="1"/>
    </xf>
    <xf numFmtId="0" fontId="2" fillId="2" borderId="12" xfId="49" applyFont="1" applyFill="1" applyBorder="1" applyAlignment="1">
      <alignment horizontal="center" vertical="center" wrapText="1"/>
    </xf>
    <xf numFmtId="0" fontId="5" fillId="2" borderId="0" xfId="49" applyFont="1" applyFill="1" applyAlignment="1">
      <alignment horizontal="left" vertical="top" wrapText="1"/>
    </xf>
    <xf numFmtId="0" fontId="0" fillId="0" borderId="0" xfId="49" applyFont="1" applyFill="1" applyAlignment="1">
      <alignment horizontal="center"/>
    </xf>
    <xf numFmtId="0" fontId="6" fillId="2" borderId="0" xfId="49" applyFont="1" applyFill="1" applyAlignment="1">
      <alignment horizontal="center" vertical="center" wrapText="1"/>
    </xf>
    <xf numFmtId="0" fontId="6" fillId="2" borderId="0" xfId="49" applyFont="1" applyFill="1" applyAlignment="1">
      <alignment horizontal="right" vertical="center" wrapText="1"/>
    </xf>
    <xf numFmtId="0" fontId="2" fillId="2" borderId="6" xfId="49" applyFont="1" applyFill="1" applyBorder="1" applyAlignment="1">
      <alignment horizontal="center" vertical="center" wrapText="1"/>
    </xf>
    <xf numFmtId="0" fontId="3" fillId="2" borderId="13" xfId="49" applyFont="1" applyFill="1" applyBorder="1" applyAlignment="1">
      <alignment horizontal="center" vertical="center" wrapText="1"/>
    </xf>
    <xf numFmtId="0" fontId="3" fillId="2" borderId="14" xfId="49" applyFont="1" applyFill="1" applyBorder="1" applyAlignment="1">
      <alignment horizontal="center" vertical="center" wrapText="1"/>
    </xf>
    <xf numFmtId="0" fontId="3" fillId="2" borderId="15" xfId="49" applyFont="1" applyFill="1" applyBorder="1" applyAlignment="1">
      <alignment horizontal="center" vertical="center" wrapText="1"/>
    </xf>
    <xf numFmtId="176" fontId="2" fillId="2" borderId="6" xfId="49" applyNumberFormat="1" applyFont="1" applyFill="1" applyBorder="1" applyAlignment="1">
      <alignment horizontal="right" vertical="center" wrapText="1"/>
    </xf>
    <xf numFmtId="0" fontId="2" fillId="2" borderId="13" xfId="49" applyFont="1" applyFill="1" applyBorder="1" applyAlignment="1">
      <alignment horizontal="center" vertical="center" wrapText="1"/>
    </xf>
    <xf numFmtId="0" fontId="2" fillId="2" borderId="14" xfId="49" applyFont="1" applyFill="1" applyBorder="1" applyAlignment="1">
      <alignment horizontal="center" vertical="center" wrapText="1"/>
    </xf>
    <xf numFmtId="0" fontId="2" fillId="2" borderId="16" xfId="49" applyFont="1" applyFill="1" applyBorder="1" applyAlignment="1">
      <alignment horizontal="center" vertical="center" wrapText="1"/>
    </xf>
    <xf numFmtId="0" fontId="2" fillId="2" borderId="15" xfId="49" applyFont="1" applyFill="1" applyBorder="1" applyAlignment="1">
      <alignment horizontal="center" vertical="center" wrapText="1"/>
    </xf>
    <xf numFmtId="0" fontId="2" fillId="2" borderId="6" xfId="49" applyFont="1" applyFill="1" applyBorder="1" applyAlignment="1">
      <alignment horizontal="right" vertical="center" wrapText="1"/>
    </xf>
    <xf numFmtId="0" fontId="2" fillId="3" borderId="5" xfId="49" applyFont="1" applyFill="1" applyBorder="1" applyAlignment="1">
      <alignment horizontal="right" vertical="center" wrapText="1"/>
    </xf>
    <xf numFmtId="176" fontId="2" fillId="2" borderId="6" xfId="49" applyNumberFormat="1" applyFont="1" applyFill="1" applyBorder="1" applyAlignment="1">
      <alignment horizontal="center" vertical="center" wrapText="1"/>
    </xf>
    <xf numFmtId="0" fontId="7" fillId="2" borderId="10" xfId="49" applyFont="1" applyFill="1" applyBorder="1" applyAlignment="1">
      <alignment horizontal="center" vertical="center" wrapText="1"/>
    </xf>
    <xf numFmtId="0" fontId="7" fillId="2" borderId="11" xfId="49" applyFont="1" applyFill="1" applyBorder="1" applyAlignment="1">
      <alignment horizontal="center" vertical="center" wrapText="1"/>
    </xf>
    <xf numFmtId="176" fontId="7" fillId="2" borderId="12" xfId="49" applyNumberFormat="1" applyFont="1" applyFill="1" applyBorder="1" applyAlignment="1">
      <alignment horizontal="center" vertical="center" wrapText="1"/>
    </xf>
    <xf numFmtId="0" fontId="5" fillId="2" borderId="0" xfId="49" applyFont="1" applyFill="1" applyAlignment="1">
      <alignment horizontal="left" wrapText="1"/>
    </xf>
    <xf numFmtId="0" fontId="5" fillId="2" borderId="0" xfId="49" applyFont="1" applyFill="1" applyAlignment="1">
      <alignment horizontal="right" wrapText="1"/>
    </xf>
    <xf numFmtId="0" fontId="8" fillId="2" borderId="4" xfId="49" applyNumberFormat="1" applyFont="1" applyFill="1" applyBorder="1" applyAlignment="1">
      <alignment horizontal="center" vertical="center" wrapText="1"/>
    </xf>
    <xf numFmtId="0" fontId="8" fillId="2" borderId="5" xfId="49" applyFont="1" applyFill="1" applyBorder="1" applyAlignment="1">
      <alignment horizontal="left" vertical="center" wrapText="1"/>
    </xf>
    <xf numFmtId="0" fontId="8" fillId="2" borderId="6" xfId="49" applyFont="1" applyFill="1" applyBorder="1" applyAlignment="1">
      <alignment horizontal="right" vertical="center" wrapText="1"/>
    </xf>
    <xf numFmtId="0" fontId="5" fillId="2" borderId="4" xfId="49" applyFont="1" applyFill="1" applyBorder="1" applyAlignment="1">
      <alignment horizontal="center" vertical="center" wrapText="1"/>
    </xf>
    <xf numFmtId="0" fontId="5" fillId="2" borderId="5" xfId="49" applyFont="1" applyFill="1" applyBorder="1" applyAlignment="1">
      <alignment horizontal="left" vertical="center" wrapText="1"/>
    </xf>
    <xf numFmtId="0" fontId="5" fillId="2" borderId="6" xfId="49" applyFont="1" applyFill="1" applyBorder="1" applyAlignment="1">
      <alignment horizontal="right" vertical="center" wrapText="1"/>
    </xf>
    <xf numFmtId="0" fontId="5" fillId="2" borderId="4" xfId="49" applyNumberFormat="1" applyFont="1" applyFill="1" applyBorder="1" applyAlignment="1">
      <alignment horizontal="center" vertical="center" wrapText="1"/>
    </xf>
    <xf numFmtId="0" fontId="8" fillId="2" borderId="4" xfId="49" applyFont="1" applyFill="1" applyBorder="1" applyAlignment="1">
      <alignment horizontal="center" vertical="center" wrapText="1"/>
    </xf>
    <xf numFmtId="176" fontId="8" fillId="2" borderId="6" xfId="49" applyNumberFormat="1" applyFont="1" applyFill="1" applyBorder="1" applyAlignment="1">
      <alignment horizontal="right"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left" vertical="center" wrapText="1"/>
    </xf>
    <xf numFmtId="0" fontId="5" fillId="2" borderId="12" xfId="49" applyFont="1" applyFill="1" applyBorder="1" applyAlignment="1">
      <alignment horizontal="right" vertical="center" wrapText="1"/>
    </xf>
    <xf numFmtId="0" fontId="5" fillId="2" borderId="0" xfId="49" applyFont="1" applyFill="1" applyAlignment="1">
      <alignment horizontal="left" vertical="center" wrapText="1"/>
    </xf>
    <xf numFmtId="0" fontId="9" fillId="0" borderId="0" xfId="0" applyFont="1" applyFill="1" applyBorder="1" applyAlignment="1"/>
    <xf numFmtId="0" fontId="10" fillId="0" borderId="17" xfId="0" applyFont="1" applyFill="1" applyBorder="1" applyAlignment="1">
      <alignment horizontal="center" vertical="center" wrapText="1"/>
    </xf>
    <xf numFmtId="0" fontId="11" fillId="0" borderId="17" xfId="0" applyFont="1" applyFill="1" applyBorder="1" applyAlignment="1">
      <alignment horizontal="center" vertical="center"/>
    </xf>
    <xf numFmtId="0" fontId="12" fillId="0" borderId="17" xfId="0" applyFont="1" applyFill="1" applyBorder="1" applyAlignment="1">
      <alignment horizontal="left" vertical="center" wrapText="1"/>
    </xf>
    <xf numFmtId="0" fontId="12" fillId="0" borderId="0" xfId="0" applyFont="1" applyFill="1" applyBorder="1" applyAlignment="1">
      <alignment horizontal="left" vertical="center"/>
    </xf>
    <xf numFmtId="0" fontId="13" fillId="0" borderId="0" xfId="0" applyFont="1" applyFill="1" applyBorder="1" applyAlignment="1"/>
    <xf numFmtId="0" fontId="14" fillId="0" borderId="0" xfId="0" applyFont="1" applyFill="1" applyBorder="1" applyAlignment="1"/>
    <xf numFmtId="0" fontId="14" fillId="0" borderId="0" xfId="0" applyFont="1" applyFill="1" applyAlignment="1"/>
    <xf numFmtId="0" fontId="15" fillId="0" borderId="0" xfId="0" applyFont="1" applyFill="1" applyBorder="1" applyAlignment="1">
      <alignment horizontal="center" vertical="center" wrapText="1"/>
    </xf>
    <xf numFmtId="0" fontId="16" fillId="0" borderId="0" xfId="0" applyFont="1" applyFill="1" applyBorder="1" applyAlignment="1">
      <alignment wrapText="1"/>
    </xf>
    <xf numFmtId="0" fontId="17" fillId="0" borderId="17" xfId="0" applyFont="1" applyFill="1" applyBorder="1" applyAlignment="1">
      <alignment horizontal="center" vertical="center"/>
    </xf>
    <xf numFmtId="0" fontId="17" fillId="0" borderId="17" xfId="0" applyFont="1" applyFill="1" applyBorder="1" applyAlignment="1">
      <alignment horizontal="center" vertical="center" wrapText="1"/>
    </xf>
    <xf numFmtId="0" fontId="18" fillId="0" borderId="17" xfId="0" applyFont="1" applyFill="1" applyBorder="1" applyAlignment="1">
      <alignment horizontal="center" vertical="center"/>
    </xf>
    <xf numFmtId="0" fontId="18" fillId="0" borderId="17" xfId="0" applyFont="1" applyFill="1" applyBorder="1" applyAlignment="1">
      <alignment horizontal="center" vertical="center" wrapText="1"/>
    </xf>
    <xf numFmtId="177" fontId="18" fillId="0" borderId="17" xfId="0" applyNumberFormat="1" applyFont="1" applyFill="1" applyBorder="1" applyAlignment="1">
      <alignment horizontal="center" vertical="center" wrapText="1"/>
    </xf>
    <xf numFmtId="177" fontId="18" fillId="0" borderId="17" xfId="0" applyNumberFormat="1" applyFont="1" applyFill="1" applyBorder="1" applyAlignment="1">
      <alignment horizontal="center" vertical="center"/>
    </xf>
    <xf numFmtId="10" fontId="19" fillId="0" borderId="17" xfId="0" applyNumberFormat="1"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177" fontId="20" fillId="0" borderId="17" xfId="0" applyNumberFormat="1" applyFont="1" applyFill="1" applyBorder="1" applyAlignment="1">
      <alignment horizontal="center" vertical="center" wrapText="1"/>
    </xf>
    <xf numFmtId="0" fontId="18" fillId="0" borderId="17" xfId="0" applyFont="1" applyFill="1" applyBorder="1" applyAlignment="1">
      <alignment horizontal="left" vertical="center" wrapText="1"/>
    </xf>
    <xf numFmtId="0" fontId="21" fillId="0" borderId="17" xfId="0" applyFont="1" applyFill="1" applyBorder="1" applyAlignment="1">
      <alignment horizontal="left" vertical="center" wrapText="1"/>
    </xf>
    <xf numFmtId="0" fontId="2" fillId="0" borderId="0" xfId="0" applyFont="1" applyFill="1" applyBorder="1" applyAlignment="1">
      <alignment vertical="center" wrapText="1"/>
    </xf>
    <xf numFmtId="0" fontId="13" fillId="0" borderId="0" xfId="0" applyFont="1" applyFill="1" applyBorder="1" applyAlignment="1">
      <alignment wrapText="1"/>
    </xf>
    <xf numFmtId="0" fontId="22" fillId="0" borderId="0" xfId="0" applyFont="1" applyFill="1" applyBorder="1" applyAlignment="1">
      <alignment vertical="center"/>
    </xf>
    <xf numFmtId="0" fontId="21" fillId="0" borderId="0" xfId="0" applyFont="1" applyFill="1" applyBorder="1" applyAlignment="1"/>
    <xf numFmtId="0" fontId="22" fillId="0" borderId="0" xfId="0" applyFont="1" applyFill="1" applyBorder="1" applyAlignment="1">
      <alignment horizontal="center" vertical="center"/>
    </xf>
    <xf numFmtId="0" fontId="22" fillId="0" borderId="0" xfId="0" applyFont="1" applyFill="1" applyBorder="1" applyAlignment="1"/>
    <xf numFmtId="0" fontId="21" fillId="0" borderId="0" xfId="0"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view="pageBreakPreview" zoomScaleNormal="85" workbookViewId="0">
      <selection activeCell="A1" sqref="A1:F1"/>
    </sheetView>
  </sheetViews>
  <sheetFormatPr defaultColWidth="8.99047619047619" defaultRowHeight="12" outlineLevelCol="5"/>
  <cols>
    <col min="1" max="1" width="8.99047619047619" style="65"/>
    <col min="2" max="2" width="17.0190476190476" style="65" customWidth="1"/>
    <col min="3" max="3" width="22.1238095238095" style="65" customWidth="1"/>
    <col min="4" max="4" width="21.8" style="65" customWidth="1"/>
    <col min="5" max="5" width="21.6571428571429" style="65" customWidth="1"/>
    <col min="6" max="6" width="19.247619047619" style="65" customWidth="1"/>
    <col min="7" max="7" width="8.99047619047619" style="65"/>
    <col min="8" max="9" width="11.5333333333333" style="65"/>
    <col min="10" max="16384" width="8.99047619047619" style="65"/>
  </cols>
  <sheetData>
    <row r="1" s="65" customFormat="1" ht="42" customHeight="1" spans="1:6">
      <c r="A1" s="68" t="s">
        <v>0</v>
      </c>
      <c r="B1" s="68"/>
      <c r="C1" s="68"/>
      <c r="D1" s="68"/>
      <c r="E1" s="68"/>
      <c r="F1" s="69"/>
    </row>
    <row r="2" s="66" customFormat="1" ht="54" customHeight="1" spans="1:6">
      <c r="A2" s="70" t="s">
        <v>1</v>
      </c>
      <c r="B2" s="70" t="s">
        <v>2</v>
      </c>
      <c r="C2" s="71" t="s">
        <v>3</v>
      </c>
      <c r="D2" s="71" t="s">
        <v>4</v>
      </c>
      <c r="E2" s="71" t="s">
        <v>5</v>
      </c>
      <c r="F2" s="71" t="s">
        <v>6</v>
      </c>
    </row>
    <row r="3" s="66" customFormat="1" ht="62" customHeight="1" spans="1:6">
      <c r="A3" s="72">
        <v>1</v>
      </c>
      <c r="B3" s="73" t="s">
        <v>7</v>
      </c>
      <c r="C3" s="74">
        <v>1577836.27</v>
      </c>
      <c r="D3" s="74">
        <f>C3*0.88</f>
        <v>1388495.9176</v>
      </c>
      <c r="E3" s="75">
        <f>'1.1 工程项目清单汇总表'!D12-E4</f>
        <v>18456.8805</v>
      </c>
      <c r="F3" s="76">
        <f>(1-E3/C3)</f>
        <v>0.988302410807175</v>
      </c>
    </row>
    <row r="4" s="67" customFormat="1" ht="63" customHeight="1" spans="1:6">
      <c r="A4" s="72">
        <v>2</v>
      </c>
      <c r="B4" s="73" t="s">
        <v>8</v>
      </c>
      <c r="C4" s="74">
        <f>'1.1 工程项目清单汇总表'!D9+'1.1 工程项目清单汇总表'!D8</f>
        <v>205076.45</v>
      </c>
      <c r="D4" s="74">
        <f>C4</f>
        <v>205076.45</v>
      </c>
      <c r="E4" s="75">
        <f>C4</f>
        <v>205076.45</v>
      </c>
      <c r="F4" s="76"/>
    </row>
    <row r="5" s="67" customFormat="1" ht="54" customHeight="1" spans="1:6">
      <c r="A5" s="77" t="s">
        <v>9</v>
      </c>
      <c r="B5" s="78"/>
      <c r="C5" s="79">
        <f>SUM(C3:C4)</f>
        <v>1782912.72</v>
      </c>
      <c r="D5" s="79">
        <f>SUM(D3:D4)</f>
        <v>1593572.3676</v>
      </c>
      <c r="E5" s="79">
        <f>SUM(E3:E4)</f>
        <v>223533.3305</v>
      </c>
      <c r="F5" s="76"/>
    </row>
    <row r="6" s="67" customFormat="1" ht="60" customHeight="1" spans="1:6">
      <c r="A6" s="80" t="s">
        <v>10</v>
      </c>
      <c r="B6" s="80"/>
      <c r="C6" s="80"/>
      <c r="D6" s="80"/>
      <c r="E6" s="80"/>
      <c r="F6" s="80"/>
    </row>
    <row r="7" s="67" customFormat="1" ht="82" customHeight="1" spans="1:6">
      <c r="A7" s="81" t="s">
        <v>11</v>
      </c>
      <c r="B7" s="80"/>
      <c r="C7" s="80"/>
      <c r="D7" s="80"/>
      <c r="E7" s="80"/>
      <c r="F7" s="80"/>
    </row>
    <row r="8" s="67" customFormat="1" ht="33" customHeight="1" spans="1:6">
      <c r="A8" s="80" t="s">
        <v>12</v>
      </c>
      <c r="B8" s="80"/>
      <c r="C8" s="80"/>
      <c r="D8" s="80"/>
      <c r="E8" s="80"/>
      <c r="F8" s="80"/>
    </row>
    <row r="9" s="67" customFormat="1" ht="40" customHeight="1" spans="1:6">
      <c r="A9" s="80" t="s">
        <v>13</v>
      </c>
      <c r="B9" s="80"/>
      <c r="C9" s="80"/>
      <c r="D9" s="80"/>
      <c r="E9" s="80"/>
      <c r="F9" s="80"/>
    </row>
    <row r="10" s="67" customFormat="1" ht="20" customHeight="1" spans="1:6">
      <c r="A10" s="80" t="s">
        <v>14</v>
      </c>
      <c r="B10" s="80"/>
      <c r="C10" s="80"/>
      <c r="D10" s="80"/>
      <c r="E10" s="80"/>
      <c r="F10" s="80"/>
    </row>
    <row r="11" s="65" customFormat="1" ht="21" customHeight="1" spans="1:6">
      <c r="A11" s="82" t="s">
        <v>15</v>
      </c>
      <c r="B11" s="82"/>
      <c r="C11" s="82"/>
      <c r="D11" s="82"/>
      <c r="E11" s="82"/>
      <c r="F11" s="83"/>
    </row>
    <row r="12" s="65" customFormat="1" ht="14.25" spans="1:6">
      <c r="A12" s="84" t="s">
        <v>16</v>
      </c>
      <c r="B12" s="84"/>
      <c r="C12" s="84"/>
      <c r="D12" s="84"/>
      <c r="E12" s="84"/>
    </row>
    <row r="13" s="65" customFormat="1" ht="15" spans="1:6">
      <c r="A13" s="84"/>
      <c r="B13" s="85" t="s">
        <v>17</v>
      </c>
      <c r="C13" s="85"/>
      <c r="D13" s="85"/>
      <c r="E13" s="86"/>
    </row>
    <row r="14" s="65" customFormat="1" ht="14.25" spans="1:6">
      <c r="A14" s="84"/>
      <c r="B14" s="87"/>
      <c r="C14" s="87"/>
      <c r="D14" s="87"/>
      <c r="E14" s="86"/>
    </row>
    <row r="15" s="65" customFormat="1" ht="27" customHeight="1" spans="1:6">
      <c r="A15" s="84"/>
      <c r="B15" s="88" t="s">
        <v>18</v>
      </c>
      <c r="C15" s="88"/>
      <c r="D15" s="85"/>
      <c r="E15" s="86"/>
    </row>
  </sheetData>
  <sheetProtection algorithmName="SHA-512" hashValue="XZYbN5EPXHCxVpCqUBcDJjpq5vHOZo1QxR8y8mbS5Z39iCRoh+qQhWg0BiPW4MY2jNU+moRCmWTeuRqWaGRW1Q==" saltValue="LL4CyyNXYRzeQmMOVhdSZw==" spinCount="100000" sheet="1" formatCells="0" formatColumns="0" formatRows="0" objects="1"/>
  <mergeCells count="10">
    <mergeCell ref="A1:F1"/>
    <mergeCell ref="A5:B5"/>
    <mergeCell ref="A6:F6"/>
    <mergeCell ref="A7:F7"/>
    <mergeCell ref="A8:F8"/>
    <mergeCell ref="A9:F9"/>
    <mergeCell ref="A10:F10"/>
    <mergeCell ref="A11:F11"/>
    <mergeCell ref="A12:E12"/>
    <mergeCell ref="F3:F5"/>
  </mergeCell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workbookViewId="0">
      <selection activeCell="I3" sqref="I3"/>
    </sheetView>
  </sheetViews>
  <sheetFormatPr defaultColWidth="10.2857142857143" defaultRowHeight="12.75" outlineLevelCol="5"/>
  <cols>
    <col min="1" max="5" width="10.2857142857143" style="60"/>
    <col min="6" max="6" width="43.8761904761905" style="60" customWidth="1"/>
    <col min="7" max="16384" width="10.2857142857143" style="60"/>
  </cols>
  <sheetData>
    <row r="1" s="60" customFormat="1" ht="42" customHeight="1" spans="1:6">
      <c r="A1" s="61" t="s">
        <v>19</v>
      </c>
      <c r="B1" s="62"/>
      <c r="C1" s="62"/>
      <c r="D1" s="62"/>
      <c r="E1" s="62"/>
      <c r="F1" s="62"/>
    </row>
    <row r="2" s="60" customFormat="1" ht="75" customHeight="1" spans="1:6">
      <c r="A2" s="63" t="s">
        <v>20</v>
      </c>
      <c r="B2" s="63"/>
      <c r="C2" s="63"/>
      <c r="D2" s="63"/>
      <c r="E2" s="63"/>
      <c r="F2" s="63"/>
    </row>
    <row r="3" s="60" customFormat="1" ht="75" customHeight="1" spans="1:6">
      <c r="A3" s="63" t="s">
        <v>21</v>
      </c>
      <c r="B3" s="63"/>
      <c r="C3" s="63"/>
      <c r="D3" s="63"/>
      <c r="E3" s="63"/>
      <c r="F3" s="63"/>
    </row>
    <row r="4" s="60" customFormat="1" ht="68" customHeight="1" spans="1:6">
      <c r="A4" s="63" t="s">
        <v>22</v>
      </c>
      <c r="B4" s="63"/>
      <c r="C4" s="63"/>
      <c r="D4" s="63"/>
      <c r="E4" s="63"/>
      <c r="F4" s="63"/>
    </row>
    <row r="5" s="60" customFormat="1" ht="76" customHeight="1" spans="1:6">
      <c r="A5" s="63" t="s">
        <v>23</v>
      </c>
      <c r="B5" s="63"/>
      <c r="C5" s="63"/>
      <c r="D5" s="63"/>
      <c r="E5" s="63"/>
      <c r="F5" s="63"/>
    </row>
    <row r="6" s="60" customFormat="1" ht="13.5" spans="1:6">
      <c r="A6" s="64"/>
      <c r="B6" s="64"/>
      <c r="C6" s="64"/>
      <c r="D6" s="64"/>
      <c r="E6" s="64"/>
      <c r="F6" s="64"/>
    </row>
    <row r="7" s="60" customFormat="1" ht="13.5" spans="1:6">
      <c r="A7" s="64"/>
      <c r="B7" s="64"/>
      <c r="C7" s="64"/>
      <c r="D7" s="64"/>
      <c r="E7" s="64"/>
      <c r="F7" s="64"/>
    </row>
    <row r="8" s="60" customFormat="1" ht="13.5" spans="1:6">
      <c r="A8" s="64"/>
      <c r="B8" s="64"/>
      <c r="C8" s="64"/>
      <c r="D8" s="64"/>
      <c r="E8" s="64"/>
      <c r="F8" s="64"/>
    </row>
    <row r="9" s="60" customFormat="1" ht="13.5" spans="1:6">
      <c r="A9" s="64"/>
      <c r="B9" s="64"/>
      <c r="C9" s="64"/>
      <c r="D9" s="64"/>
      <c r="E9" s="64"/>
      <c r="F9" s="64"/>
    </row>
    <row r="10" s="60" customFormat="1" ht="13.5" spans="1:6">
      <c r="A10" s="64"/>
      <c r="B10" s="64"/>
      <c r="C10" s="64"/>
      <c r="D10" s="64"/>
      <c r="E10" s="64"/>
      <c r="F10" s="64"/>
    </row>
    <row r="11" s="60" customFormat="1" ht="13.5" spans="1:6">
      <c r="A11" s="64"/>
      <c r="B11" s="64"/>
      <c r="C11" s="64"/>
      <c r="D11" s="64"/>
      <c r="E11" s="64"/>
      <c r="F11" s="64"/>
    </row>
    <row r="12" s="60" customFormat="1" ht="13.5" spans="1:6">
      <c r="A12" s="64"/>
      <c r="B12" s="64"/>
      <c r="C12" s="64"/>
      <c r="D12" s="64"/>
      <c r="E12" s="64"/>
      <c r="F12" s="64"/>
    </row>
    <row r="13" s="60" customFormat="1" ht="13.5" spans="1:6">
      <c r="A13" s="64"/>
      <c r="B13" s="64"/>
      <c r="C13" s="64"/>
      <c r="D13" s="64"/>
      <c r="E13" s="64"/>
      <c r="F13" s="64"/>
    </row>
    <row r="14" s="60" customFormat="1" ht="13.5" spans="1:6">
      <c r="A14" s="64"/>
      <c r="B14" s="64"/>
      <c r="C14" s="64"/>
      <c r="D14" s="64"/>
      <c r="E14" s="64"/>
      <c r="F14" s="64"/>
    </row>
    <row r="15" s="60" customFormat="1" ht="13.5" spans="1:6">
      <c r="A15" s="64"/>
      <c r="B15" s="64"/>
      <c r="C15" s="64"/>
      <c r="D15" s="64"/>
      <c r="E15" s="64"/>
      <c r="F15" s="64"/>
    </row>
  </sheetData>
  <sheetProtection algorithmName="SHA-512" hashValue="LHIVIFNYC9LM7TTYftk+WgScR56LyopgwfOPd9c6AUgZo62ueJjY6typWQ9CxSqHh8yfj0+Xp1ObfEOjWAAdCQ==" saltValue="xixHLUNhMwYIOEmxdXa8Gw==" spinCount="100000" sheet="1" objects="1"/>
  <mergeCells count="15">
    <mergeCell ref="A1:F1"/>
    <mergeCell ref="A2:F2"/>
    <mergeCell ref="A3:F3"/>
    <mergeCell ref="A4:F4"/>
    <mergeCell ref="A5:F5"/>
    <mergeCell ref="A6:F6"/>
    <mergeCell ref="A7:F7"/>
    <mergeCell ref="A8:F8"/>
    <mergeCell ref="A9:F9"/>
    <mergeCell ref="A10:F10"/>
    <mergeCell ref="A11:F11"/>
    <mergeCell ref="A12:F12"/>
    <mergeCell ref="A13:F13"/>
    <mergeCell ref="A14:F14"/>
    <mergeCell ref="A15:F1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showGridLines="0" workbookViewId="0">
      <selection activeCell="D2" sqref="D2"/>
    </sheetView>
  </sheetViews>
  <sheetFormatPr defaultColWidth="9" defaultRowHeight="12" outlineLevelCol="3"/>
  <cols>
    <col min="1" max="1" width="12.3333333333333" style="1" customWidth="1"/>
    <col min="2" max="2" width="42.6666666666667" style="1" customWidth="1"/>
    <col min="3" max="3" width="34.6666666666667" style="1" customWidth="1"/>
    <col min="4" max="4" width="23.5047619047619" style="1" customWidth="1"/>
    <col min="5" max="16384" width="9" style="1"/>
  </cols>
  <sheetData>
    <row r="1" ht="33.75" customHeight="1" spans="1:4">
      <c r="A1" s="2" t="s">
        <v>24</v>
      </c>
      <c r="B1" s="2"/>
      <c r="C1" s="3"/>
      <c r="D1" s="3"/>
    </row>
    <row r="2" ht="21" customHeight="1" spans="1:4">
      <c r="A2" s="4" t="s">
        <v>25</v>
      </c>
      <c r="B2" s="4"/>
      <c r="C2" s="45" t="s">
        <v>26</v>
      </c>
      <c r="D2" s="46" t="s">
        <v>27</v>
      </c>
    </row>
    <row r="3" ht="22.5" customHeight="1" spans="1:4">
      <c r="A3" s="7" t="s">
        <v>1</v>
      </c>
      <c r="B3" s="8" t="s">
        <v>28</v>
      </c>
      <c r="C3" s="8"/>
      <c r="D3" s="9" t="s">
        <v>29</v>
      </c>
    </row>
    <row r="4" ht="15.75" customHeight="1" spans="1:4">
      <c r="A4" s="47">
        <v>1</v>
      </c>
      <c r="B4" s="48" t="s">
        <v>30</v>
      </c>
      <c r="C4" s="48"/>
      <c r="D4" s="49">
        <f>SUM(D5:D6)</f>
        <v>0</v>
      </c>
    </row>
    <row r="5" ht="15.75" customHeight="1" spans="1:4">
      <c r="A5" s="50">
        <v>1.1</v>
      </c>
      <c r="B5" s="51" t="s">
        <v>31</v>
      </c>
      <c r="C5" s="51"/>
      <c r="D5" s="52">
        <f>'2.1 分部分项工程项目清单计价表'!I5</f>
        <v>0</v>
      </c>
    </row>
    <row r="6" ht="15.75" customHeight="1" spans="1:4">
      <c r="A6" s="50">
        <v>2.1</v>
      </c>
      <c r="B6" s="51" t="s">
        <v>32</v>
      </c>
      <c r="C6" s="51"/>
      <c r="D6" s="52">
        <f>'2.1 分部分项工程项目清单计价表'!I57</f>
        <v>0</v>
      </c>
    </row>
    <row r="7" ht="15.75" customHeight="1" spans="1:4">
      <c r="A7" s="47">
        <v>2</v>
      </c>
      <c r="B7" s="48" t="s">
        <v>33</v>
      </c>
      <c r="C7" s="48"/>
      <c r="D7" s="49">
        <f>'3.1 措施项目清单计价表'!G4</f>
        <v>44076.45</v>
      </c>
    </row>
    <row r="8" ht="15.75" customHeight="1" spans="1:4">
      <c r="A8" s="53">
        <v>2.1</v>
      </c>
      <c r="B8" s="51" t="s">
        <v>34</v>
      </c>
      <c r="C8" s="51"/>
      <c r="D8" s="52">
        <f>SUM('3.1 措施项目清单计价表'!G5:G8)</f>
        <v>44076.45</v>
      </c>
    </row>
    <row r="9" ht="15.75" customHeight="1" spans="1:4">
      <c r="A9" s="47">
        <v>3</v>
      </c>
      <c r="B9" s="48" t="s">
        <v>35</v>
      </c>
      <c r="C9" s="48"/>
      <c r="D9" s="49">
        <v>161000</v>
      </c>
    </row>
    <row r="10" ht="15.75" customHeight="1" spans="1:4">
      <c r="A10" s="54" t="s">
        <v>36</v>
      </c>
      <c r="B10" s="48" t="s">
        <v>37</v>
      </c>
      <c r="C10" s="48"/>
      <c r="D10" s="55">
        <f>D4+D7+D9</f>
        <v>205076.45</v>
      </c>
    </row>
    <row r="11" ht="15.75" customHeight="1" spans="1:4">
      <c r="A11" s="54" t="s">
        <v>38</v>
      </c>
      <c r="B11" s="48" t="s">
        <v>39</v>
      </c>
      <c r="C11" s="48"/>
      <c r="D11" s="55">
        <f>D10*0.09</f>
        <v>18456.8805</v>
      </c>
    </row>
    <row r="12" ht="15.75" customHeight="1" spans="1:4">
      <c r="A12" s="54" t="s">
        <v>40</v>
      </c>
      <c r="B12" s="48" t="s">
        <v>41</v>
      </c>
      <c r="C12" s="48"/>
      <c r="D12" s="55">
        <f>D10+D11</f>
        <v>223533.3305</v>
      </c>
    </row>
    <row r="13" ht="15.75" customHeight="1" spans="1:4">
      <c r="A13" s="50"/>
      <c r="B13" s="51"/>
      <c r="C13" s="51"/>
      <c r="D13" s="52"/>
    </row>
    <row r="14" ht="15.75" customHeight="1" spans="1:4">
      <c r="A14" s="50"/>
      <c r="B14" s="51"/>
      <c r="C14" s="51"/>
      <c r="D14" s="52"/>
    </row>
    <row r="15" ht="15.75" customHeight="1" spans="1:4">
      <c r="A15" s="50"/>
      <c r="B15" s="51"/>
      <c r="C15" s="51"/>
      <c r="D15" s="52"/>
    </row>
    <row r="16" ht="15.75" customHeight="1" spans="1:4">
      <c r="A16" s="50"/>
      <c r="B16" s="51"/>
      <c r="C16" s="51"/>
      <c r="D16" s="52"/>
    </row>
    <row r="17" ht="15.75" customHeight="1" spans="1:4">
      <c r="A17" s="50"/>
      <c r="B17" s="51"/>
      <c r="C17" s="51"/>
      <c r="D17" s="52"/>
    </row>
    <row r="18" ht="15.75" customHeight="1" spans="1:4">
      <c r="A18" s="50"/>
      <c r="B18" s="51"/>
      <c r="C18" s="51"/>
      <c r="D18" s="52"/>
    </row>
    <row r="19" ht="15.75" customHeight="1" spans="1:4">
      <c r="A19" s="50"/>
      <c r="B19" s="51"/>
      <c r="C19" s="51"/>
      <c r="D19" s="52"/>
    </row>
    <row r="20" ht="15.75" customHeight="1" spans="1:4">
      <c r="A20" s="50"/>
      <c r="B20" s="51"/>
      <c r="C20" s="51"/>
      <c r="D20" s="52"/>
    </row>
    <row r="21" ht="15.75" customHeight="1" spans="1:4">
      <c r="A21" s="50"/>
      <c r="B21" s="51"/>
      <c r="C21" s="51"/>
      <c r="D21" s="52"/>
    </row>
    <row r="22" ht="15.75" customHeight="1" spans="1:4">
      <c r="A22" s="50"/>
      <c r="B22" s="51"/>
      <c r="C22" s="51"/>
      <c r="D22" s="52"/>
    </row>
    <row r="23" ht="15.75" customHeight="1" spans="1:4">
      <c r="A23" s="50"/>
      <c r="B23" s="51"/>
      <c r="C23" s="51"/>
      <c r="D23" s="52"/>
    </row>
    <row r="24" ht="15.75" customHeight="1" spans="1:4">
      <c r="A24" s="50"/>
      <c r="B24" s="51"/>
      <c r="C24" s="51"/>
      <c r="D24" s="52"/>
    </row>
    <row r="25" ht="15.75" customHeight="1" spans="1:4">
      <c r="A25" s="50"/>
      <c r="B25" s="51"/>
      <c r="C25" s="51"/>
      <c r="D25" s="52"/>
    </row>
    <row r="26" ht="15.75" customHeight="1" spans="1:4">
      <c r="A26" s="50"/>
      <c r="B26" s="51"/>
      <c r="C26" s="51"/>
      <c r="D26" s="52"/>
    </row>
    <row r="27" ht="15.75" customHeight="1" spans="1:4">
      <c r="A27" s="50"/>
      <c r="B27" s="51"/>
      <c r="C27" s="51"/>
      <c r="D27" s="52"/>
    </row>
    <row r="28" ht="15.75" customHeight="1" spans="1:4">
      <c r="A28" s="50"/>
      <c r="B28" s="51"/>
      <c r="C28" s="51"/>
      <c r="D28" s="52"/>
    </row>
    <row r="29" ht="15.75" customHeight="1" spans="1:4">
      <c r="A29" s="50"/>
      <c r="B29" s="51"/>
      <c r="C29" s="51"/>
      <c r="D29" s="52"/>
    </row>
    <row r="30" ht="15.75" customHeight="1" spans="1:4">
      <c r="A30" s="50"/>
      <c r="B30" s="51"/>
      <c r="C30" s="51"/>
      <c r="D30" s="52"/>
    </row>
    <row r="31" ht="15.75" customHeight="1" spans="1:4">
      <c r="A31" s="50"/>
      <c r="B31" s="51"/>
      <c r="C31" s="51"/>
      <c r="D31" s="52"/>
    </row>
    <row r="32" ht="15.75" customHeight="1" spans="1:4">
      <c r="A32" s="50"/>
      <c r="B32" s="51"/>
      <c r="C32" s="51"/>
      <c r="D32" s="52"/>
    </row>
    <row r="33" ht="15.75" customHeight="1" spans="1:4">
      <c r="A33" s="50"/>
      <c r="B33" s="51"/>
      <c r="C33" s="51"/>
      <c r="D33" s="52"/>
    </row>
    <row r="34" ht="15.75" customHeight="1" spans="1:4">
      <c r="A34" s="50"/>
      <c r="B34" s="51"/>
      <c r="C34" s="51"/>
      <c r="D34" s="52"/>
    </row>
    <row r="35" ht="15.75" customHeight="1" spans="1:4">
      <c r="A35" s="50"/>
      <c r="B35" s="51"/>
      <c r="C35" s="51"/>
      <c r="D35" s="52"/>
    </row>
    <row r="36" ht="15.75" customHeight="1" spans="1:4">
      <c r="A36" s="50"/>
      <c r="B36" s="51"/>
      <c r="C36" s="51"/>
      <c r="D36" s="52"/>
    </row>
    <row r="37" ht="15.75" customHeight="1" spans="1:4">
      <c r="A37" s="56"/>
      <c r="B37" s="57"/>
      <c r="C37" s="57"/>
      <c r="D37" s="58"/>
    </row>
    <row r="38" ht="30" customHeight="1" spans="1:4">
      <c r="A38" s="59" t="s">
        <v>42</v>
      </c>
      <c r="B38" s="59"/>
      <c r="C38" s="59"/>
      <c r="D38" s="59"/>
    </row>
  </sheetData>
  <mergeCells count="38">
    <mergeCell ref="A1:D1"/>
    <mergeCell ref="A2:B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A38:D38"/>
  </mergeCells>
  <printOptions horizontalCentered="1"/>
  <pageMargins left="0.397666666666667" right="0.0018333333333333" top="0.59375" bottom="0" header="0.59375"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3"/>
  <sheetViews>
    <sheetView showGridLines="0" workbookViewId="0">
      <selection activeCell="M93" sqref="M93"/>
    </sheetView>
  </sheetViews>
  <sheetFormatPr defaultColWidth="9" defaultRowHeight="12"/>
  <cols>
    <col min="1" max="1" width="6.85714285714286" style="1" customWidth="1"/>
    <col min="2" max="2" width="22.4285714285714" style="1" customWidth="1"/>
    <col min="3" max="3" width="14.7142857142857" style="1" customWidth="1"/>
    <col min="4" max="4" width="12.1428571428571" style="1" customWidth="1"/>
    <col min="5" max="5" width="41" style="1" customWidth="1"/>
    <col min="6" max="6" width="7.33333333333333" style="1" customWidth="1"/>
    <col min="7" max="7" width="11.1714285714286" style="27" customWidth="1"/>
    <col min="8" max="8" width="13.3333333333333" style="1" customWidth="1"/>
    <col min="9" max="9" width="17" style="1" customWidth="1"/>
    <col min="10" max="16384" width="9" style="1"/>
  </cols>
  <sheetData>
    <row r="1" ht="43.5" customHeight="1" spans="1:9">
      <c r="A1" s="28" t="s">
        <v>43</v>
      </c>
      <c r="B1" s="28"/>
      <c r="C1" s="28"/>
      <c r="D1" s="28"/>
      <c r="E1" s="28"/>
      <c r="F1" s="28"/>
      <c r="G1" s="28"/>
      <c r="H1" s="29"/>
      <c r="I1" s="29"/>
    </row>
    <row r="2" ht="22.5" customHeight="1" spans="1:9">
      <c r="A2" s="4" t="s">
        <v>25</v>
      </c>
      <c r="B2" s="4"/>
      <c r="C2" s="4"/>
      <c r="D2" s="5" t="s">
        <v>26</v>
      </c>
      <c r="E2" s="5"/>
      <c r="F2" s="5"/>
      <c r="G2" s="5"/>
      <c r="H2" s="5"/>
      <c r="I2" s="5"/>
    </row>
    <row r="3" ht="18.75" customHeight="1" spans="1:9">
      <c r="A3" s="7" t="s">
        <v>1</v>
      </c>
      <c r="B3" s="8" t="s">
        <v>44</v>
      </c>
      <c r="C3" s="8" t="s">
        <v>2</v>
      </c>
      <c r="D3" s="8"/>
      <c r="E3" s="8" t="s">
        <v>45</v>
      </c>
      <c r="F3" s="8" t="s">
        <v>46</v>
      </c>
      <c r="G3" s="8" t="s">
        <v>47</v>
      </c>
      <c r="H3" s="8" t="s">
        <v>48</v>
      </c>
      <c r="I3" s="9"/>
    </row>
    <row r="4" ht="18" customHeight="1" spans="1:9">
      <c r="A4" s="15"/>
      <c r="B4" s="16"/>
      <c r="C4" s="16"/>
      <c r="D4" s="16"/>
      <c r="E4" s="16"/>
      <c r="F4" s="16"/>
      <c r="G4" s="16"/>
      <c r="H4" s="16" t="s">
        <v>49</v>
      </c>
      <c r="I4" s="30" t="s">
        <v>50</v>
      </c>
    </row>
    <row r="5" ht="32.25" customHeight="1" spans="1:9">
      <c r="A5" s="31" t="s">
        <v>31</v>
      </c>
      <c r="B5" s="32"/>
      <c r="C5" s="32"/>
      <c r="D5" s="32"/>
      <c r="E5" s="32"/>
      <c r="F5" s="32"/>
      <c r="G5" s="32"/>
      <c r="H5" s="33"/>
      <c r="I5" s="34">
        <f>SUM(I8:I56)</f>
        <v>0</v>
      </c>
    </row>
    <row r="6" ht="20" customHeight="1" spans="1:9">
      <c r="A6" s="35" t="s">
        <v>51</v>
      </c>
      <c r="B6" s="36"/>
      <c r="C6" s="36"/>
      <c r="D6" s="36"/>
      <c r="E6" s="36"/>
      <c r="F6" s="36"/>
      <c r="G6" s="36"/>
      <c r="H6" s="36"/>
      <c r="I6" s="37"/>
    </row>
    <row r="7" ht="20" customHeight="1" spans="1:9">
      <c r="A7" s="35" t="s">
        <v>52</v>
      </c>
      <c r="B7" s="36"/>
      <c r="C7" s="36"/>
      <c r="D7" s="36"/>
      <c r="E7" s="36"/>
      <c r="F7" s="36"/>
      <c r="G7" s="36"/>
      <c r="H7" s="38"/>
      <c r="I7" s="39"/>
    </row>
    <row r="8" ht="110" customHeight="1" spans="1:9">
      <c r="A8" s="15" t="s">
        <v>53</v>
      </c>
      <c r="B8" s="17" t="s">
        <v>54</v>
      </c>
      <c r="C8" s="17" t="s">
        <v>55</v>
      </c>
      <c r="D8" s="17"/>
      <c r="E8" s="17" t="s">
        <v>56</v>
      </c>
      <c r="F8" s="16" t="s">
        <v>57</v>
      </c>
      <c r="G8" s="16">
        <v>1</v>
      </c>
      <c r="H8" s="40"/>
      <c r="I8" s="41">
        <f>G8*H8</f>
        <v>0</v>
      </c>
    </row>
    <row r="9" ht="117" customHeight="1" spans="1:9">
      <c r="A9" s="15" t="s">
        <v>58</v>
      </c>
      <c r="B9" s="17" t="s">
        <v>59</v>
      </c>
      <c r="C9" s="17" t="s">
        <v>60</v>
      </c>
      <c r="D9" s="17"/>
      <c r="E9" s="17" t="s">
        <v>61</v>
      </c>
      <c r="F9" s="16" t="s">
        <v>62</v>
      </c>
      <c r="G9" s="16">
        <v>1</v>
      </c>
      <c r="H9" s="40"/>
      <c r="I9" s="41">
        <f t="shared" ref="I9:I21" si="0">G9*H9</f>
        <v>0</v>
      </c>
    </row>
    <row r="10" ht="138" customHeight="1" spans="1:9">
      <c r="A10" s="15" t="s">
        <v>63</v>
      </c>
      <c r="B10" s="17" t="s">
        <v>64</v>
      </c>
      <c r="C10" s="17" t="s">
        <v>65</v>
      </c>
      <c r="D10" s="17"/>
      <c r="E10" s="17" t="s">
        <v>66</v>
      </c>
      <c r="F10" s="16" t="s">
        <v>67</v>
      </c>
      <c r="G10" s="16">
        <v>1</v>
      </c>
      <c r="H10" s="40"/>
      <c r="I10" s="41">
        <f t="shared" si="0"/>
        <v>0</v>
      </c>
    </row>
    <row r="11" ht="34" customHeight="1" spans="1:9">
      <c r="A11" s="15" t="s">
        <v>36</v>
      </c>
      <c r="B11" s="17" t="s">
        <v>68</v>
      </c>
      <c r="C11" s="17" t="s">
        <v>69</v>
      </c>
      <c r="D11" s="17"/>
      <c r="E11" s="17" t="s">
        <v>70</v>
      </c>
      <c r="F11" s="16" t="s">
        <v>71</v>
      </c>
      <c r="G11" s="16">
        <v>1</v>
      </c>
      <c r="H11" s="40"/>
      <c r="I11" s="41">
        <f t="shared" si="0"/>
        <v>0</v>
      </c>
    </row>
    <row r="12" ht="34" customHeight="1" spans="1:9">
      <c r="A12" s="15" t="s">
        <v>38</v>
      </c>
      <c r="B12" s="17" t="s">
        <v>72</v>
      </c>
      <c r="C12" s="17" t="s">
        <v>73</v>
      </c>
      <c r="D12" s="17"/>
      <c r="E12" s="17" t="s">
        <v>74</v>
      </c>
      <c r="F12" s="16" t="s">
        <v>71</v>
      </c>
      <c r="G12" s="16">
        <v>2</v>
      </c>
      <c r="H12" s="40"/>
      <c r="I12" s="41">
        <f t="shared" si="0"/>
        <v>0</v>
      </c>
    </row>
    <row r="13" ht="34" customHeight="1" spans="1:9">
      <c r="A13" s="15" t="s">
        <v>40</v>
      </c>
      <c r="B13" s="17" t="s">
        <v>75</v>
      </c>
      <c r="C13" s="17" t="s">
        <v>73</v>
      </c>
      <c r="D13" s="17"/>
      <c r="E13" s="17" t="s">
        <v>76</v>
      </c>
      <c r="F13" s="16" t="s">
        <v>71</v>
      </c>
      <c r="G13" s="16">
        <v>4</v>
      </c>
      <c r="H13" s="40"/>
      <c r="I13" s="41">
        <f t="shared" si="0"/>
        <v>0</v>
      </c>
    </row>
    <row r="14" ht="34" customHeight="1" spans="1:9">
      <c r="A14" s="15" t="s">
        <v>77</v>
      </c>
      <c r="B14" s="17" t="s">
        <v>78</v>
      </c>
      <c r="C14" s="17" t="s">
        <v>79</v>
      </c>
      <c r="D14" s="17"/>
      <c r="E14" s="17" t="s">
        <v>80</v>
      </c>
      <c r="F14" s="16" t="s">
        <v>81</v>
      </c>
      <c r="G14" s="16">
        <v>54.12</v>
      </c>
      <c r="H14" s="40"/>
      <c r="I14" s="41">
        <f t="shared" si="0"/>
        <v>0</v>
      </c>
    </row>
    <row r="15" ht="34" customHeight="1" spans="1:9">
      <c r="A15" s="15" t="s">
        <v>82</v>
      </c>
      <c r="B15" s="17" t="s">
        <v>83</v>
      </c>
      <c r="C15" s="17" t="s">
        <v>79</v>
      </c>
      <c r="D15" s="17"/>
      <c r="E15" s="17" t="s">
        <v>84</v>
      </c>
      <c r="F15" s="16" t="s">
        <v>81</v>
      </c>
      <c r="G15" s="16">
        <v>11.45</v>
      </c>
      <c r="H15" s="40"/>
      <c r="I15" s="41">
        <f t="shared" si="0"/>
        <v>0</v>
      </c>
    </row>
    <row r="16" ht="34" customHeight="1" spans="1:9">
      <c r="A16" s="15" t="s">
        <v>85</v>
      </c>
      <c r="B16" s="17" t="s">
        <v>86</v>
      </c>
      <c r="C16" s="17" t="s">
        <v>79</v>
      </c>
      <c r="D16" s="17"/>
      <c r="E16" s="17" t="s">
        <v>87</v>
      </c>
      <c r="F16" s="16" t="s">
        <v>81</v>
      </c>
      <c r="G16" s="16">
        <v>239.12</v>
      </c>
      <c r="H16" s="40"/>
      <c r="I16" s="41">
        <f t="shared" si="0"/>
        <v>0</v>
      </c>
    </row>
    <row r="17" ht="34" customHeight="1" spans="1:9">
      <c r="A17" s="15" t="s">
        <v>88</v>
      </c>
      <c r="B17" s="17" t="s">
        <v>89</v>
      </c>
      <c r="C17" s="17" t="s">
        <v>79</v>
      </c>
      <c r="D17" s="17"/>
      <c r="E17" s="17" t="s">
        <v>90</v>
      </c>
      <c r="F17" s="16" t="s">
        <v>81</v>
      </c>
      <c r="G17" s="16">
        <v>14.17</v>
      </c>
      <c r="H17" s="40"/>
      <c r="I17" s="41">
        <f t="shared" si="0"/>
        <v>0</v>
      </c>
    </row>
    <row r="18" ht="32" customHeight="1" spans="1:9">
      <c r="A18" s="15" t="s">
        <v>91</v>
      </c>
      <c r="B18" s="17" t="s">
        <v>92</v>
      </c>
      <c r="C18" s="17" t="s">
        <v>79</v>
      </c>
      <c r="D18" s="17"/>
      <c r="E18" s="17" t="s">
        <v>93</v>
      </c>
      <c r="F18" s="16" t="s">
        <v>81</v>
      </c>
      <c r="G18" s="16">
        <v>46.78</v>
      </c>
      <c r="H18" s="40"/>
      <c r="I18" s="41">
        <f t="shared" si="0"/>
        <v>0</v>
      </c>
    </row>
    <row r="19" ht="32" customHeight="1" spans="1:9">
      <c r="A19" s="15" t="s">
        <v>94</v>
      </c>
      <c r="B19" s="17" t="s">
        <v>95</v>
      </c>
      <c r="C19" s="17" t="s">
        <v>96</v>
      </c>
      <c r="D19" s="17"/>
      <c r="E19" s="17" t="s">
        <v>97</v>
      </c>
      <c r="F19" s="16" t="s">
        <v>81</v>
      </c>
      <c r="G19" s="16">
        <v>44.14</v>
      </c>
      <c r="H19" s="40"/>
      <c r="I19" s="41">
        <f t="shared" si="0"/>
        <v>0</v>
      </c>
    </row>
    <row r="20" ht="36" spans="1:9">
      <c r="A20" s="15" t="s">
        <v>98</v>
      </c>
      <c r="B20" s="17" t="s">
        <v>99</v>
      </c>
      <c r="C20" s="17" t="s">
        <v>100</v>
      </c>
      <c r="D20" s="17"/>
      <c r="E20" s="17" t="s">
        <v>101</v>
      </c>
      <c r="F20" s="16" t="s">
        <v>102</v>
      </c>
      <c r="G20" s="16">
        <v>24</v>
      </c>
      <c r="H20" s="40"/>
      <c r="I20" s="41">
        <f t="shared" si="0"/>
        <v>0</v>
      </c>
    </row>
    <row r="21" ht="36" spans="1:9">
      <c r="A21" s="15" t="s">
        <v>103</v>
      </c>
      <c r="B21" s="17" t="s">
        <v>104</v>
      </c>
      <c r="C21" s="17" t="s">
        <v>100</v>
      </c>
      <c r="D21" s="17"/>
      <c r="E21" s="17" t="s">
        <v>105</v>
      </c>
      <c r="F21" s="16" t="s">
        <v>102</v>
      </c>
      <c r="G21" s="16">
        <v>2</v>
      </c>
      <c r="H21" s="40"/>
      <c r="I21" s="41">
        <f t="shared" si="0"/>
        <v>0</v>
      </c>
    </row>
    <row r="22" ht="24" customHeight="1" spans="1:9">
      <c r="A22" s="35" t="s">
        <v>106</v>
      </c>
      <c r="B22" s="36"/>
      <c r="C22" s="36"/>
      <c r="D22" s="36"/>
      <c r="E22" s="36"/>
      <c r="F22" s="36"/>
      <c r="G22" s="36"/>
      <c r="H22" s="38"/>
      <c r="I22" s="39"/>
    </row>
    <row r="23" ht="72" spans="1:9">
      <c r="A23" s="15" t="s">
        <v>107</v>
      </c>
      <c r="B23" s="17" t="s">
        <v>108</v>
      </c>
      <c r="C23" s="17" t="s">
        <v>109</v>
      </c>
      <c r="D23" s="17"/>
      <c r="E23" s="17" t="s">
        <v>110</v>
      </c>
      <c r="F23" s="16" t="s">
        <v>62</v>
      </c>
      <c r="G23" s="16">
        <v>1</v>
      </c>
      <c r="H23" s="40"/>
      <c r="I23" s="41">
        <f>G23*H23</f>
        <v>0</v>
      </c>
    </row>
    <row r="24" ht="48" spans="1:9">
      <c r="A24" s="15" t="s">
        <v>111</v>
      </c>
      <c r="B24" s="17" t="s">
        <v>112</v>
      </c>
      <c r="C24" s="17" t="s">
        <v>113</v>
      </c>
      <c r="D24" s="17"/>
      <c r="E24" s="17" t="s">
        <v>114</v>
      </c>
      <c r="F24" s="16" t="s">
        <v>115</v>
      </c>
      <c r="G24" s="16">
        <v>8</v>
      </c>
      <c r="H24" s="40"/>
      <c r="I24" s="41">
        <f t="shared" ref="I24:I31" si="1">G24*H24</f>
        <v>0</v>
      </c>
    </row>
    <row r="25" ht="27" customHeight="1" spans="1:9">
      <c r="A25" s="15" t="s">
        <v>116</v>
      </c>
      <c r="B25" s="17" t="s">
        <v>117</v>
      </c>
      <c r="C25" s="17" t="s">
        <v>118</v>
      </c>
      <c r="D25" s="17"/>
      <c r="E25" s="17" t="s">
        <v>119</v>
      </c>
      <c r="F25" s="16" t="s">
        <v>102</v>
      </c>
      <c r="G25" s="16">
        <v>8</v>
      </c>
      <c r="H25" s="40"/>
      <c r="I25" s="41">
        <f t="shared" si="1"/>
        <v>0</v>
      </c>
    </row>
    <row r="26" ht="27" customHeight="1" spans="1:9">
      <c r="A26" s="15" t="s">
        <v>120</v>
      </c>
      <c r="B26" s="17" t="s">
        <v>121</v>
      </c>
      <c r="C26" s="17" t="s">
        <v>79</v>
      </c>
      <c r="D26" s="17"/>
      <c r="E26" s="17" t="s">
        <v>122</v>
      </c>
      <c r="F26" s="16" t="s">
        <v>81</v>
      </c>
      <c r="G26" s="16">
        <v>20.58</v>
      </c>
      <c r="H26" s="40"/>
      <c r="I26" s="41">
        <f t="shared" si="1"/>
        <v>0</v>
      </c>
    </row>
    <row r="27" ht="27" customHeight="1" spans="1:9">
      <c r="A27" s="15" t="s">
        <v>123</v>
      </c>
      <c r="B27" s="17" t="s">
        <v>124</v>
      </c>
      <c r="C27" s="17" t="s">
        <v>79</v>
      </c>
      <c r="D27" s="17"/>
      <c r="E27" s="17" t="s">
        <v>125</v>
      </c>
      <c r="F27" s="16" t="s">
        <v>81</v>
      </c>
      <c r="G27" s="16">
        <v>32.22</v>
      </c>
      <c r="H27" s="40"/>
      <c r="I27" s="41">
        <f t="shared" si="1"/>
        <v>0</v>
      </c>
    </row>
    <row r="28" ht="37" customHeight="1" spans="1:9">
      <c r="A28" s="15" t="s">
        <v>126</v>
      </c>
      <c r="B28" s="17" t="s">
        <v>127</v>
      </c>
      <c r="C28" s="17" t="s">
        <v>128</v>
      </c>
      <c r="D28" s="17"/>
      <c r="E28" s="17" t="s">
        <v>129</v>
      </c>
      <c r="F28" s="16" t="s">
        <v>81</v>
      </c>
      <c r="G28" s="16">
        <v>147.9</v>
      </c>
      <c r="H28" s="40"/>
      <c r="I28" s="41">
        <f t="shared" si="1"/>
        <v>0</v>
      </c>
    </row>
    <row r="29" ht="37" customHeight="1" spans="1:9">
      <c r="A29" s="15" t="s">
        <v>130</v>
      </c>
      <c r="B29" s="17" t="s">
        <v>131</v>
      </c>
      <c r="C29" s="17" t="s">
        <v>128</v>
      </c>
      <c r="D29" s="17"/>
      <c r="E29" s="17" t="s">
        <v>132</v>
      </c>
      <c r="F29" s="16" t="s">
        <v>81</v>
      </c>
      <c r="G29" s="16">
        <v>46.64</v>
      </c>
      <c r="H29" s="40"/>
      <c r="I29" s="41">
        <f t="shared" si="1"/>
        <v>0</v>
      </c>
    </row>
    <row r="30" ht="48" spans="1:9">
      <c r="A30" s="15" t="s">
        <v>133</v>
      </c>
      <c r="B30" s="17" t="s">
        <v>134</v>
      </c>
      <c r="C30" s="17" t="s">
        <v>96</v>
      </c>
      <c r="D30" s="17"/>
      <c r="E30" s="17" t="s">
        <v>135</v>
      </c>
      <c r="F30" s="16" t="s">
        <v>81</v>
      </c>
      <c r="G30" s="16">
        <v>590.22</v>
      </c>
      <c r="H30" s="40"/>
      <c r="I30" s="41">
        <f t="shared" si="1"/>
        <v>0</v>
      </c>
    </row>
    <row r="31" ht="36" spans="1:9">
      <c r="A31" s="15" t="s">
        <v>136</v>
      </c>
      <c r="B31" s="17" t="s">
        <v>137</v>
      </c>
      <c r="C31" s="17" t="s">
        <v>100</v>
      </c>
      <c r="D31" s="17"/>
      <c r="E31" s="17" t="s">
        <v>138</v>
      </c>
      <c r="F31" s="16" t="s">
        <v>102</v>
      </c>
      <c r="G31" s="16">
        <v>2</v>
      </c>
      <c r="H31" s="40"/>
      <c r="I31" s="41">
        <f t="shared" si="1"/>
        <v>0</v>
      </c>
    </row>
    <row r="32" ht="18" customHeight="1" spans="1:9">
      <c r="A32" s="35" t="s">
        <v>139</v>
      </c>
      <c r="B32" s="36"/>
      <c r="C32" s="36"/>
      <c r="D32" s="36"/>
      <c r="E32" s="36"/>
      <c r="F32" s="36"/>
      <c r="G32" s="36"/>
      <c r="H32" s="36"/>
      <c r="I32" s="37"/>
    </row>
    <row r="33" ht="105" customHeight="1" spans="1:9">
      <c r="A33" s="15" t="s">
        <v>140</v>
      </c>
      <c r="B33" s="17" t="s">
        <v>141</v>
      </c>
      <c r="C33" s="17" t="s">
        <v>142</v>
      </c>
      <c r="D33" s="17"/>
      <c r="E33" s="17" t="s">
        <v>143</v>
      </c>
      <c r="F33" s="16" t="s">
        <v>62</v>
      </c>
      <c r="G33" s="16">
        <v>1</v>
      </c>
      <c r="H33" s="40"/>
      <c r="I33" s="41">
        <f>G33*H33</f>
        <v>0</v>
      </c>
    </row>
    <row r="34" ht="105" customHeight="1" spans="1:9">
      <c r="A34" s="15" t="s">
        <v>144</v>
      </c>
      <c r="B34" s="17" t="s">
        <v>145</v>
      </c>
      <c r="C34" s="17" t="s">
        <v>142</v>
      </c>
      <c r="D34" s="17"/>
      <c r="E34" s="17" t="s">
        <v>146</v>
      </c>
      <c r="F34" s="16" t="s">
        <v>62</v>
      </c>
      <c r="G34" s="16">
        <v>7</v>
      </c>
      <c r="H34" s="40"/>
      <c r="I34" s="41">
        <f>G34*H34</f>
        <v>0</v>
      </c>
    </row>
    <row r="35" ht="105" customHeight="1" spans="1:9">
      <c r="A35" s="15" t="s">
        <v>147</v>
      </c>
      <c r="B35" s="17" t="s">
        <v>148</v>
      </c>
      <c r="C35" s="17" t="s">
        <v>142</v>
      </c>
      <c r="D35" s="17"/>
      <c r="E35" s="17" t="s">
        <v>149</v>
      </c>
      <c r="F35" s="16" t="s">
        <v>62</v>
      </c>
      <c r="G35" s="16">
        <v>1</v>
      </c>
      <c r="H35" s="40"/>
      <c r="I35" s="41">
        <f>G35*H35</f>
        <v>0</v>
      </c>
    </row>
    <row r="36" ht="105" customHeight="1" spans="1:9">
      <c r="A36" s="15" t="s">
        <v>150</v>
      </c>
      <c r="B36" s="17" t="s">
        <v>151</v>
      </c>
      <c r="C36" s="17" t="s">
        <v>142</v>
      </c>
      <c r="D36" s="17"/>
      <c r="E36" s="17" t="s">
        <v>152</v>
      </c>
      <c r="F36" s="16" t="s">
        <v>62</v>
      </c>
      <c r="G36" s="16">
        <v>1</v>
      </c>
      <c r="H36" s="40"/>
      <c r="I36" s="41">
        <f>G36*H36</f>
        <v>0</v>
      </c>
    </row>
    <row r="37" ht="18" customHeight="1" spans="1:9">
      <c r="A37" s="35" t="s">
        <v>153</v>
      </c>
      <c r="B37" s="36"/>
      <c r="C37" s="36"/>
      <c r="D37" s="36"/>
      <c r="E37" s="36"/>
      <c r="F37" s="36"/>
      <c r="G37" s="36"/>
      <c r="H37" s="36"/>
      <c r="I37" s="37"/>
    </row>
    <row r="38" ht="207" customHeight="1" spans="1:9">
      <c r="A38" s="15" t="s">
        <v>154</v>
      </c>
      <c r="B38" s="17" t="s">
        <v>155</v>
      </c>
      <c r="C38" s="17" t="s">
        <v>156</v>
      </c>
      <c r="D38" s="17"/>
      <c r="E38" s="17" t="s">
        <v>157</v>
      </c>
      <c r="F38" s="16" t="s">
        <v>62</v>
      </c>
      <c r="G38" s="16">
        <v>4</v>
      </c>
      <c r="H38" s="40"/>
      <c r="I38" s="41">
        <f>G38*H38</f>
        <v>0</v>
      </c>
    </row>
    <row r="39" ht="45" customHeight="1" spans="1:9">
      <c r="A39" s="15" t="s">
        <v>158</v>
      </c>
      <c r="B39" s="17" t="s">
        <v>159</v>
      </c>
      <c r="C39" s="17" t="s">
        <v>160</v>
      </c>
      <c r="D39" s="17"/>
      <c r="E39" s="17" t="s">
        <v>161</v>
      </c>
      <c r="F39" s="16" t="s">
        <v>62</v>
      </c>
      <c r="G39" s="16">
        <v>1</v>
      </c>
      <c r="H39" s="40"/>
      <c r="I39" s="41">
        <f t="shared" ref="I39:I47" si="2">G39*H39</f>
        <v>0</v>
      </c>
    </row>
    <row r="40" ht="45" customHeight="1" spans="1:9">
      <c r="A40" s="15" t="s">
        <v>162</v>
      </c>
      <c r="B40" s="17" t="s">
        <v>163</v>
      </c>
      <c r="C40" s="17" t="s">
        <v>164</v>
      </c>
      <c r="D40" s="17"/>
      <c r="E40" s="17" t="s">
        <v>165</v>
      </c>
      <c r="F40" s="16" t="s">
        <v>62</v>
      </c>
      <c r="G40" s="16">
        <v>1</v>
      </c>
      <c r="H40" s="40"/>
      <c r="I40" s="41">
        <f t="shared" si="2"/>
        <v>0</v>
      </c>
    </row>
    <row r="41" ht="45" customHeight="1" spans="1:9">
      <c r="A41" s="15" t="s">
        <v>166</v>
      </c>
      <c r="B41" s="17" t="s">
        <v>167</v>
      </c>
      <c r="C41" s="17" t="s">
        <v>168</v>
      </c>
      <c r="D41" s="17"/>
      <c r="E41" s="17" t="s">
        <v>169</v>
      </c>
      <c r="F41" s="16" t="s">
        <v>62</v>
      </c>
      <c r="G41" s="16">
        <v>1</v>
      </c>
      <c r="H41" s="40"/>
      <c r="I41" s="41">
        <f t="shared" si="2"/>
        <v>0</v>
      </c>
    </row>
    <row r="42" ht="45" customHeight="1" spans="1:9">
      <c r="A42" s="15" t="s">
        <v>170</v>
      </c>
      <c r="B42" s="17" t="s">
        <v>171</v>
      </c>
      <c r="C42" s="17" t="s">
        <v>128</v>
      </c>
      <c r="D42" s="17"/>
      <c r="E42" s="17" t="s">
        <v>172</v>
      </c>
      <c r="F42" s="16" t="s">
        <v>81</v>
      </c>
      <c r="G42" s="16">
        <v>20.5</v>
      </c>
      <c r="H42" s="40"/>
      <c r="I42" s="41">
        <f t="shared" si="2"/>
        <v>0</v>
      </c>
    </row>
    <row r="43" ht="45" customHeight="1" spans="1:9">
      <c r="A43" s="15" t="s">
        <v>173</v>
      </c>
      <c r="B43" s="17" t="s">
        <v>174</v>
      </c>
      <c r="C43" s="17" t="s">
        <v>128</v>
      </c>
      <c r="D43" s="17"/>
      <c r="E43" s="17" t="s">
        <v>175</v>
      </c>
      <c r="F43" s="16" t="s">
        <v>81</v>
      </c>
      <c r="G43" s="16">
        <v>31.16</v>
      </c>
      <c r="H43" s="40"/>
      <c r="I43" s="41">
        <f t="shared" si="2"/>
        <v>0</v>
      </c>
    </row>
    <row r="44" ht="45" customHeight="1" spans="1:9">
      <c r="A44" s="15" t="s">
        <v>176</v>
      </c>
      <c r="B44" s="17" t="s">
        <v>177</v>
      </c>
      <c r="C44" s="17" t="s">
        <v>96</v>
      </c>
      <c r="D44" s="17"/>
      <c r="E44" s="17" t="s">
        <v>178</v>
      </c>
      <c r="F44" s="16" t="s">
        <v>81</v>
      </c>
      <c r="G44" s="16">
        <v>154.98</v>
      </c>
      <c r="H44" s="40"/>
      <c r="I44" s="41">
        <f t="shared" si="2"/>
        <v>0</v>
      </c>
    </row>
    <row r="45" ht="57" customHeight="1" spans="1:9">
      <c r="A45" s="15" t="s">
        <v>179</v>
      </c>
      <c r="B45" s="17" t="s">
        <v>180</v>
      </c>
      <c r="C45" s="17" t="s">
        <v>181</v>
      </c>
      <c r="D45" s="17"/>
      <c r="E45" s="17" t="s">
        <v>182</v>
      </c>
      <c r="F45" s="16" t="s">
        <v>81</v>
      </c>
      <c r="G45" s="16">
        <v>51.66</v>
      </c>
      <c r="H45" s="40"/>
      <c r="I45" s="41">
        <f t="shared" si="2"/>
        <v>0</v>
      </c>
    </row>
    <row r="46" ht="30" customHeight="1" spans="1:9">
      <c r="A46" s="15" t="s">
        <v>183</v>
      </c>
      <c r="B46" s="17" t="s">
        <v>184</v>
      </c>
      <c r="C46" s="17" t="s">
        <v>185</v>
      </c>
      <c r="D46" s="17"/>
      <c r="E46" s="17" t="s">
        <v>186</v>
      </c>
      <c r="F46" s="16" t="s">
        <v>187</v>
      </c>
      <c r="G46" s="16">
        <v>4</v>
      </c>
      <c r="H46" s="40"/>
      <c r="I46" s="41">
        <f t="shared" si="2"/>
        <v>0</v>
      </c>
    </row>
    <row r="47" ht="30" customHeight="1" spans="1:9">
      <c r="A47" s="15" t="s">
        <v>188</v>
      </c>
      <c r="B47" s="17" t="s">
        <v>189</v>
      </c>
      <c r="C47" s="17" t="s">
        <v>190</v>
      </c>
      <c r="D47" s="17"/>
      <c r="E47" s="17" t="s">
        <v>191</v>
      </c>
      <c r="F47" s="16" t="s">
        <v>71</v>
      </c>
      <c r="G47" s="16">
        <v>1</v>
      </c>
      <c r="H47" s="40"/>
      <c r="I47" s="41">
        <f t="shared" si="2"/>
        <v>0</v>
      </c>
    </row>
    <row r="48" ht="18" customHeight="1" spans="1:9">
      <c r="A48" s="35" t="s">
        <v>192</v>
      </c>
      <c r="B48" s="36"/>
      <c r="C48" s="36"/>
      <c r="D48" s="36"/>
      <c r="E48" s="36"/>
      <c r="F48" s="36"/>
      <c r="G48" s="36"/>
      <c r="H48" s="36"/>
      <c r="I48" s="37"/>
    </row>
    <row r="49" ht="51" customHeight="1" spans="1:9">
      <c r="A49" s="15" t="s">
        <v>193</v>
      </c>
      <c r="B49" s="17" t="s">
        <v>194</v>
      </c>
      <c r="C49" s="17" t="s">
        <v>195</v>
      </c>
      <c r="D49" s="17"/>
      <c r="E49" s="17" t="s">
        <v>196</v>
      </c>
      <c r="F49" s="16" t="s">
        <v>197</v>
      </c>
      <c r="G49" s="16">
        <v>10</v>
      </c>
      <c r="H49" s="40"/>
      <c r="I49" s="41">
        <f>G49*H49</f>
        <v>0</v>
      </c>
    </row>
    <row r="50" ht="42" customHeight="1" spans="1:9">
      <c r="A50" s="15" t="s">
        <v>198</v>
      </c>
      <c r="B50" s="17" t="s">
        <v>199</v>
      </c>
      <c r="C50" s="17" t="s">
        <v>200</v>
      </c>
      <c r="D50" s="17"/>
      <c r="E50" s="17" t="s">
        <v>201</v>
      </c>
      <c r="F50" s="16" t="s">
        <v>102</v>
      </c>
      <c r="G50" s="16">
        <v>5</v>
      </c>
      <c r="H50" s="40"/>
      <c r="I50" s="41">
        <f>G50*H50</f>
        <v>0</v>
      </c>
    </row>
    <row r="51" ht="45" customHeight="1" spans="1:9">
      <c r="A51" s="15" t="s">
        <v>202</v>
      </c>
      <c r="B51" s="17" t="s">
        <v>203</v>
      </c>
      <c r="C51" s="17" t="s">
        <v>195</v>
      </c>
      <c r="D51" s="17"/>
      <c r="E51" s="17" t="s">
        <v>204</v>
      </c>
      <c r="F51" s="16" t="s">
        <v>197</v>
      </c>
      <c r="G51" s="16">
        <v>1</v>
      </c>
      <c r="H51" s="40"/>
      <c r="I51" s="41">
        <f>G51*H51</f>
        <v>0</v>
      </c>
    </row>
    <row r="52" ht="81" customHeight="1" spans="1:9">
      <c r="A52" s="15" t="s">
        <v>205</v>
      </c>
      <c r="B52" s="17" t="s">
        <v>206</v>
      </c>
      <c r="C52" s="17" t="s">
        <v>200</v>
      </c>
      <c r="D52" s="17"/>
      <c r="E52" s="17" t="s">
        <v>207</v>
      </c>
      <c r="F52" s="16" t="s">
        <v>102</v>
      </c>
      <c r="G52" s="16">
        <v>1</v>
      </c>
      <c r="H52" s="40"/>
      <c r="I52" s="41">
        <f>G52*H52</f>
        <v>0</v>
      </c>
    </row>
    <row r="53" ht="18" customHeight="1" spans="1:9">
      <c r="A53" s="35" t="s">
        <v>208</v>
      </c>
      <c r="B53" s="36"/>
      <c r="C53" s="36"/>
      <c r="D53" s="36"/>
      <c r="E53" s="36"/>
      <c r="F53" s="36"/>
      <c r="G53" s="36"/>
      <c r="H53" s="36"/>
      <c r="I53" s="37"/>
    </row>
    <row r="54" ht="59" customHeight="1" spans="1:9">
      <c r="A54" s="15" t="s">
        <v>209</v>
      </c>
      <c r="B54" s="17" t="s">
        <v>210</v>
      </c>
      <c r="C54" s="17" t="s">
        <v>211</v>
      </c>
      <c r="D54" s="17"/>
      <c r="E54" s="17" t="s">
        <v>212</v>
      </c>
      <c r="F54" s="16" t="s">
        <v>213</v>
      </c>
      <c r="G54" s="16">
        <v>14</v>
      </c>
      <c r="H54" s="40"/>
      <c r="I54" s="41">
        <f>G54*H54</f>
        <v>0</v>
      </c>
    </row>
    <row r="55" ht="61.5" customHeight="1" spans="1:9">
      <c r="A55" s="15" t="s">
        <v>214</v>
      </c>
      <c r="B55" s="17" t="s">
        <v>215</v>
      </c>
      <c r="C55" s="17" t="s">
        <v>216</v>
      </c>
      <c r="D55" s="17"/>
      <c r="E55" s="17" t="s">
        <v>217</v>
      </c>
      <c r="F55" s="16" t="s">
        <v>81</v>
      </c>
      <c r="G55" s="16">
        <v>85.63</v>
      </c>
      <c r="H55" s="40"/>
      <c r="I55" s="41">
        <f>G55*H55</f>
        <v>0</v>
      </c>
    </row>
    <row r="56" ht="51.75" customHeight="1" spans="1:9">
      <c r="A56" s="15" t="s">
        <v>218</v>
      </c>
      <c r="B56" s="17" t="s">
        <v>219</v>
      </c>
      <c r="C56" s="17" t="s">
        <v>220</v>
      </c>
      <c r="D56" s="17"/>
      <c r="E56" s="17" t="s">
        <v>221</v>
      </c>
      <c r="F56" s="16" t="s">
        <v>71</v>
      </c>
      <c r="G56" s="16">
        <v>1</v>
      </c>
      <c r="H56" s="40"/>
      <c r="I56" s="41">
        <f>G56*H56</f>
        <v>0</v>
      </c>
    </row>
    <row r="57" ht="32.25" customHeight="1" spans="1:9">
      <c r="A57" s="31" t="s">
        <v>32</v>
      </c>
      <c r="B57" s="32"/>
      <c r="C57" s="32"/>
      <c r="D57" s="32"/>
      <c r="E57" s="32"/>
      <c r="F57" s="32"/>
      <c r="G57" s="32"/>
      <c r="H57" s="33"/>
      <c r="I57" s="34">
        <f>SUM(I59:I92)</f>
        <v>0</v>
      </c>
    </row>
    <row r="58" ht="18" customHeight="1" spans="1:9">
      <c r="A58" s="35" t="s">
        <v>222</v>
      </c>
      <c r="B58" s="36"/>
      <c r="C58" s="36"/>
      <c r="D58" s="36"/>
      <c r="E58" s="36"/>
      <c r="F58" s="36"/>
      <c r="G58" s="36"/>
      <c r="H58" s="36"/>
      <c r="I58" s="37"/>
    </row>
    <row r="59" ht="134" customHeight="1" spans="1:9">
      <c r="A59" s="15" t="s">
        <v>223</v>
      </c>
      <c r="B59" s="17" t="s">
        <v>224</v>
      </c>
      <c r="C59" s="17" t="s">
        <v>225</v>
      </c>
      <c r="D59" s="17"/>
      <c r="E59" s="17" t="s">
        <v>226</v>
      </c>
      <c r="F59" s="16" t="s">
        <v>227</v>
      </c>
      <c r="G59" s="16">
        <v>69.52</v>
      </c>
      <c r="H59" s="40"/>
      <c r="I59" s="41">
        <f>G59*H59</f>
        <v>0</v>
      </c>
    </row>
    <row r="60" ht="45" customHeight="1" spans="1:9">
      <c r="A60" s="15" t="s">
        <v>228</v>
      </c>
      <c r="B60" s="17" t="s">
        <v>229</v>
      </c>
      <c r="C60" s="17" t="s">
        <v>230</v>
      </c>
      <c r="D60" s="17"/>
      <c r="E60" s="17" t="s">
        <v>231</v>
      </c>
      <c r="F60" s="16" t="s">
        <v>227</v>
      </c>
      <c r="G60" s="16">
        <v>54.96</v>
      </c>
      <c r="H60" s="40"/>
      <c r="I60" s="41">
        <f t="shared" ref="I60:I72" si="3">G60*H60</f>
        <v>0</v>
      </c>
    </row>
    <row r="61" ht="51" customHeight="1" spans="1:9">
      <c r="A61" s="15" t="s">
        <v>232</v>
      </c>
      <c r="B61" s="17" t="s">
        <v>233</v>
      </c>
      <c r="C61" s="17" t="s">
        <v>234</v>
      </c>
      <c r="D61" s="17"/>
      <c r="E61" s="17" t="s">
        <v>235</v>
      </c>
      <c r="F61" s="16" t="s">
        <v>227</v>
      </c>
      <c r="G61" s="16">
        <v>14.56</v>
      </c>
      <c r="H61" s="40"/>
      <c r="I61" s="41">
        <f t="shared" si="3"/>
        <v>0</v>
      </c>
    </row>
    <row r="62" ht="113" customHeight="1" spans="1:9">
      <c r="A62" s="15" t="s">
        <v>236</v>
      </c>
      <c r="B62" s="17" t="s">
        <v>237</v>
      </c>
      <c r="C62" s="17" t="s">
        <v>238</v>
      </c>
      <c r="D62" s="17"/>
      <c r="E62" s="17" t="s">
        <v>239</v>
      </c>
      <c r="F62" s="16" t="s">
        <v>240</v>
      </c>
      <c r="G62" s="16">
        <v>77.74</v>
      </c>
      <c r="H62" s="40"/>
      <c r="I62" s="41">
        <f t="shared" si="3"/>
        <v>0</v>
      </c>
    </row>
    <row r="63" ht="72" customHeight="1" spans="1:9">
      <c r="A63" s="15" t="s">
        <v>241</v>
      </c>
      <c r="B63" s="17" t="s">
        <v>242</v>
      </c>
      <c r="C63" s="17" t="s">
        <v>243</v>
      </c>
      <c r="D63" s="17"/>
      <c r="E63" s="17" t="s">
        <v>244</v>
      </c>
      <c r="F63" s="16" t="s">
        <v>227</v>
      </c>
      <c r="G63" s="16">
        <v>2.29</v>
      </c>
      <c r="H63" s="40"/>
      <c r="I63" s="41">
        <f t="shared" si="3"/>
        <v>0</v>
      </c>
    </row>
    <row r="64" ht="72" customHeight="1" spans="1:9">
      <c r="A64" s="15" t="s">
        <v>245</v>
      </c>
      <c r="B64" s="17" t="s">
        <v>246</v>
      </c>
      <c r="C64" s="17" t="s">
        <v>247</v>
      </c>
      <c r="D64" s="17"/>
      <c r="E64" s="17" t="s">
        <v>248</v>
      </c>
      <c r="F64" s="16" t="s">
        <v>227</v>
      </c>
      <c r="G64" s="16">
        <v>12.29</v>
      </c>
      <c r="H64" s="40"/>
      <c r="I64" s="41">
        <f t="shared" si="3"/>
        <v>0</v>
      </c>
    </row>
    <row r="65" ht="40" customHeight="1" spans="1:9">
      <c r="A65" s="15" t="s">
        <v>249</v>
      </c>
      <c r="B65" s="17" t="s">
        <v>250</v>
      </c>
      <c r="C65" s="17" t="s">
        <v>251</v>
      </c>
      <c r="D65" s="17"/>
      <c r="E65" s="17" t="s">
        <v>252</v>
      </c>
      <c r="F65" s="16" t="s">
        <v>253</v>
      </c>
      <c r="G65" s="16">
        <v>5.76</v>
      </c>
      <c r="H65" s="40"/>
      <c r="I65" s="41">
        <f t="shared" si="3"/>
        <v>0</v>
      </c>
    </row>
    <row r="66" ht="40" customHeight="1" spans="1:9">
      <c r="A66" s="15" t="s">
        <v>254</v>
      </c>
      <c r="B66" s="17" t="s">
        <v>255</v>
      </c>
      <c r="C66" s="17" t="s">
        <v>256</v>
      </c>
      <c r="D66" s="17"/>
      <c r="E66" s="17" t="s">
        <v>257</v>
      </c>
      <c r="F66" s="16" t="s">
        <v>253</v>
      </c>
      <c r="G66" s="16">
        <v>49.19</v>
      </c>
      <c r="H66" s="40"/>
      <c r="I66" s="41">
        <f t="shared" si="3"/>
        <v>0</v>
      </c>
    </row>
    <row r="67" ht="48" customHeight="1" spans="1:9">
      <c r="A67" s="15" t="s">
        <v>258</v>
      </c>
      <c r="B67" s="17" t="s">
        <v>259</v>
      </c>
      <c r="C67" s="17" t="s">
        <v>260</v>
      </c>
      <c r="D67" s="17"/>
      <c r="E67" s="17" t="s">
        <v>261</v>
      </c>
      <c r="F67" s="16" t="s">
        <v>262</v>
      </c>
      <c r="G67" s="16">
        <v>0.41</v>
      </c>
      <c r="H67" s="40"/>
      <c r="I67" s="41">
        <f t="shared" si="3"/>
        <v>0</v>
      </c>
    </row>
    <row r="68" ht="86" customHeight="1" spans="1:9">
      <c r="A68" s="15" t="s">
        <v>263</v>
      </c>
      <c r="B68" s="17" t="s">
        <v>264</v>
      </c>
      <c r="C68" s="17" t="s">
        <v>265</v>
      </c>
      <c r="D68" s="17"/>
      <c r="E68" s="17" t="s">
        <v>266</v>
      </c>
      <c r="F68" s="16" t="s">
        <v>262</v>
      </c>
      <c r="G68" s="16">
        <v>2.806</v>
      </c>
      <c r="H68" s="40"/>
      <c r="I68" s="41">
        <f t="shared" si="3"/>
        <v>0</v>
      </c>
    </row>
    <row r="69" ht="78" customHeight="1" spans="1:9">
      <c r="A69" s="15" t="s">
        <v>267</v>
      </c>
      <c r="B69" s="17" t="s">
        <v>268</v>
      </c>
      <c r="C69" s="17" t="s">
        <v>269</v>
      </c>
      <c r="D69" s="17"/>
      <c r="E69" s="17" t="s">
        <v>270</v>
      </c>
      <c r="F69" s="16" t="s">
        <v>262</v>
      </c>
      <c r="G69" s="16">
        <v>1.173</v>
      </c>
      <c r="H69" s="40"/>
      <c r="I69" s="41">
        <f t="shared" si="3"/>
        <v>0</v>
      </c>
    </row>
    <row r="70" ht="69" customHeight="1" spans="1:9">
      <c r="A70" s="15" t="s">
        <v>271</v>
      </c>
      <c r="B70" s="17" t="s">
        <v>272</v>
      </c>
      <c r="C70" s="17" t="s">
        <v>273</v>
      </c>
      <c r="D70" s="17"/>
      <c r="E70" s="17" t="s">
        <v>274</v>
      </c>
      <c r="F70" s="16" t="s">
        <v>253</v>
      </c>
      <c r="G70" s="16">
        <v>230</v>
      </c>
      <c r="H70" s="40"/>
      <c r="I70" s="41">
        <f t="shared" si="3"/>
        <v>0</v>
      </c>
    </row>
    <row r="71" ht="52" customHeight="1" spans="1:9">
      <c r="A71" s="15" t="s">
        <v>275</v>
      </c>
      <c r="B71" s="17" t="s">
        <v>276</v>
      </c>
      <c r="C71" s="17" t="s">
        <v>277</v>
      </c>
      <c r="D71" s="17"/>
      <c r="E71" s="17" t="s">
        <v>278</v>
      </c>
      <c r="F71" s="16" t="s">
        <v>262</v>
      </c>
      <c r="G71" s="16">
        <v>1.041</v>
      </c>
      <c r="H71" s="40"/>
      <c r="I71" s="41">
        <f t="shared" si="3"/>
        <v>0</v>
      </c>
    </row>
    <row r="72" ht="52" customHeight="1" spans="1:9">
      <c r="A72" s="15" t="s">
        <v>279</v>
      </c>
      <c r="B72" s="17" t="s">
        <v>280</v>
      </c>
      <c r="C72" s="17" t="s">
        <v>281</v>
      </c>
      <c r="D72" s="17"/>
      <c r="E72" s="17" t="s">
        <v>282</v>
      </c>
      <c r="F72" s="16" t="s">
        <v>262</v>
      </c>
      <c r="G72" s="16">
        <v>0.649</v>
      </c>
      <c r="H72" s="40"/>
      <c r="I72" s="41">
        <f t="shared" si="3"/>
        <v>0</v>
      </c>
    </row>
    <row r="73" ht="18" customHeight="1" spans="1:9">
      <c r="A73" s="35" t="s">
        <v>283</v>
      </c>
      <c r="B73" s="36"/>
      <c r="C73" s="36"/>
      <c r="D73" s="36"/>
      <c r="E73" s="36"/>
      <c r="F73" s="36"/>
      <c r="G73" s="36"/>
      <c r="H73" s="36"/>
      <c r="I73" s="37"/>
    </row>
    <row r="74" ht="102" customHeight="1" spans="1:9">
      <c r="A74" s="15" t="s">
        <v>284</v>
      </c>
      <c r="B74" s="17" t="s">
        <v>285</v>
      </c>
      <c r="C74" s="17" t="s">
        <v>286</v>
      </c>
      <c r="D74" s="17"/>
      <c r="E74" s="17" t="s">
        <v>287</v>
      </c>
      <c r="F74" s="16" t="s">
        <v>67</v>
      </c>
      <c r="G74" s="16">
        <v>1</v>
      </c>
      <c r="H74" s="40"/>
      <c r="I74" s="41">
        <f>G74*H74</f>
        <v>0</v>
      </c>
    </row>
    <row r="75" ht="231" customHeight="1" spans="1:9">
      <c r="A75" s="15" t="s">
        <v>288</v>
      </c>
      <c r="B75" s="17" t="s">
        <v>289</v>
      </c>
      <c r="C75" s="17" t="s">
        <v>283</v>
      </c>
      <c r="D75" s="17"/>
      <c r="E75" s="17" t="s">
        <v>290</v>
      </c>
      <c r="F75" s="16" t="s">
        <v>57</v>
      </c>
      <c r="G75" s="16">
        <v>1</v>
      </c>
      <c r="H75" s="40"/>
      <c r="I75" s="41">
        <f>G75*H75</f>
        <v>0</v>
      </c>
    </row>
    <row r="76" ht="108" customHeight="1" spans="1:9">
      <c r="A76" s="15" t="s">
        <v>291</v>
      </c>
      <c r="B76" s="17" t="s">
        <v>292</v>
      </c>
      <c r="C76" s="17" t="s">
        <v>293</v>
      </c>
      <c r="D76" s="17"/>
      <c r="E76" s="17" t="s">
        <v>294</v>
      </c>
      <c r="F76" s="16" t="s">
        <v>67</v>
      </c>
      <c r="G76" s="16">
        <v>1</v>
      </c>
      <c r="H76" s="40"/>
      <c r="I76" s="41">
        <f>G76*H76</f>
        <v>0</v>
      </c>
    </row>
    <row r="77" ht="18" customHeight="1" spans="1:9">
      <c r="A77" s="35" t="s">
        <v>295</v>
      </c>
      <c r="B77" s="36"/>
      <c r="C77" s="36"/>
      <c r="D77" s="36"/>
      <c r="E77" s="36"/>
      <c r="F77" s="36"/>
      <c r="G77" s="36"/>
      <c r="H77" s="36"/>
      <c r="I77" s="37"/>
    </row>
    <row r="78" ht="125" customHeight="1" spans="1:9">
      <c r="A78" s="15" t="s">
        <v>296</v>
      </c>
      <c r="B78" s="17" t="s">
        <v>297</v>
      </c>
      <c r="C78" s="17" t="s">
        <v>295</v>
      </c>
      <c r="D78" s="17"/>
      <c r="E78" s="17" t="s">
        <v>298</v>
      </c>
      <c r="F78" s="16" t="s">
        <v>81</v>
      </c>
      <c r="G78" s="16">
        <v>51.2</v>
      </c>
      <c r="H78" s="40"/>
      <c r="I78" s="41">
        <f>G78*H78</f>
        <v>0</v>
      </c>
    </row>
    <row r="79" ht="18" customHeight="1" spans="1:9">
      <c r="A79" s="35" t="s">
        <v>293</v>
      </c>
      <c r="B79" s="36"/>
      <c r="C79" s="36"/>
      <c r="D79" s="36"/>
      <c r="E79" s="36"/>
      <c r="F79" s="36"/>
      <c r="G79" s="36"/>
      <c r="H79" s="36"/>
      <c r="I79" s="37"/>
    </row>
    <row r="80" ht="134" customHeight="1" spans="1:9">
      <c r="A80" s="15" t="s">
        <v>299</v>
      </c>
      <c r="B80" s="17" t="s">
        <v>300</v>
      </c>
      <c r="C80" s="17" t="s">
        <v>301</v>
      </c>
      <c r="D80" s="17"/>
      <c r="E80" s="17" t="s">
        <v>302</v>
      </c>
      <c r="F80" s="16" t="s">
        <v>67</v>
      </c>
      <c r="G80" s="16">
        <v>1</v>
      </c>
      <c r="H80" s="40"/>
      <c r="I80" s="41">
        <f>G80*H80</f>
        <v>0</v>
      </c>
    </row>
    <row r="81" ht="134" customHeight="1" spans="1:9">
      <c r="A81" s="15" t="s">
        <v>303</v>
      </c>
      <c r="B81" s="17" t="s">
        <v>304</v>
      </c>
      <c r="C81" s="17" t="s">
        <v>305</v>
      </c>
      <c r="D81" s="17"/>
      <c r="E81" s="17" t="s">
        <v>306</v>
      </c>
      <c r="F81" s="16" t="s">
        <v>67</v>
      </c>
      <c r="G81" s="16">
        <v>7</v>
      </c>
      <c r="H81" s="40"/>
      <c r="I81" s="41">
        <f>G81*H81</f>
        <v>0</v>
      </c>
    </row>
    <row r="82" ht="125" customHeight="1" spans="1:9">
      <c r="A82" s="15" t="s">
        <v>307</v>
      </c>
      <c r="B82" s="17" t="s">
        <v>308</v>
      </c>
      <c r="C82" s="17" t="s">
        <v>309</v>
      </c>
      <c r="D82" s="17"/>
      <c r="E82" s="17" t="s">
        <v>310</v>
      </c>
      <c r="F82" s="16" t="s">
        <v>67</v>
      </c>
      <c r="G82" s="16">
        <v>1</v>
      </c>
      <c r="H82" s="40"/>
      <c r="I82" s="41">
        <f>G82*H82</f>
        <v>0</v>
      </c>
    </row>
    <row r="83" ht="125" customHeight="1" spans="1:9">
      <c r="A83" s="15" t="s">
        <v>311</v>
      </c>
      <c r="B83" s="17" t="s">
        <v>312</v>
      </c>
      <c r="C83" s="17" t="s">
        <v>313</v>
      </c>
      <c r="D83" s="17"/>
      <c r="E83" s="17" t="s">
        <v>314</v>
      </c>
      <c r="F83" s="16" t="s">
        <v>67</v>
      </c>
      <c r="G83" s="16">
        <v>1</v>
      </c>
      <c r="H83" s="40"/>
      <c r="I83" s="41">
        <f>G83*H83</f>
        <v>0</v>
      </c>
    </row>
    <row r="84" ht="136" customHeight="1" spans="1:9">
      <c r="A84" s="15" t="s">
        <v>315</v>
      </c>
      <c r="B84" s="17" t="s">
        <v>316</v>
      </c>
      <c r="C84" s="17" t="s">
        <v>317</v>
      </c>
      <c r="D84" s="17"/>
      <c r="E84" s="17" t="s">
        <v>318</v>
      </c>
      <c r="F84" s="16" t="s">
        <v>67</v>
      </c>
      <c r="G84" s="16">
        <v>1</v>
      </c>
      <c r="H84" s="40"/>
      <c r="I84" s="41">
        <f>G84*H84</f>
        <v>0</v>
      </c>
    </row>
    <row r="85" ht="18" customHeight="1" spans="1:9">
      <c r="A85" s="35" t="s">
        <v>319</v>
      </c>
      <c r="B85" s="36"/>
      <c r="C85" s="36"/>
      <c r="D85" s="36"/>
      <c r="E85" s="36"/>
      <c r="F85" s="36"/>
      <c r="G85" s="36"/>
      <c r="H85" s="36"/>
      <c r="I85" s="37"/>
    </row>
    <row r="86" ht="149.25" customHeight="1" spans="1:9">
      <c r="A86" s="15" t="s">
        <v>320</v>
      </c>
      <c r="B86" s="17" t="s">
        <v>321</v>
      </c>
      <c r="C86" s="17" t="s">
        <v>322</v>
      </c>
      <c r="D86" s="17"/>
      <c r="E86" s="17" t="s">
        <v>323</v>
      </c>
      <c r="F86" s="16" t="s">
        <v>253</v>
      </c>
      <c r="G86" s="16">
        <v>771.82</v>
      </c>
      <c r="H86" s="40"/>
      <c r="I86" s="41">
        <f>G86*H86</f>
        <v>0</v>
      </c>
    </row>
    <row r="87" ht="18" customHeight="1" spans="1:9">
      <c r="A87" s="35" t="s">
        <v>324</v>
      </c>
      <c r="B87" s="36"/>
      <c r="C87" s="36"/>
      <c r="D87" s="36"/>
      <c r="E87" s="36"/>
      <c r="F87" s="36"/>
      <c r="G87" s="36"/>
      <c r="H87" s="36"/>
      <c r="I87" s="37"/>
    </row>
    <row r="88" ht="89" customHeight="1" spans="1:9">
      <c r="A88" s="15" t="s">
        <v>325</v>
      </c>
      <c r="B88" s="17" t="s">
        <v>326</v>
      </c>
      <c r="C88" s="17" t="s">
        <v>327</v>
      </c>
      <c r="D88" s="17"/>
      <c r="E88" s="17" t="s">
        <v>328</v>
      </c>
      <c r="F88" s="16" t="s">
        <v>253</v>
      </c>
      <c r="G88" s="16">
        <v>33.92</v>
      </c>
      <c r="H88" s="40"/>
      <c r="I88" s="41">
        <f>G88*H88</f>
        <v>0</v>
      </c>
    </row>
    <row r="89" ht="89" customHeight="1" spans="1:9">
      <c r="A89" s="15" t="s">
        <v>329</v>
      </c>
      <c r="B89" s="17" t="s">
        <v>330</v>
      </c>
      <c r="C89" s="17" t="s">
        <v>331</v>
      </c>
      <c r="D89" s="17"/>
      <c r="E89" s="17" t="s">
        <v>332</v>
      </c>
      <c r="F89" s="16" t="s">
        <v>253</v>
      </c>
      <c r="G89" s="16">
        <v>6.4</v>
      </c>
      <c r="H89" s="40"/>
      <c r="I89" s="41">
        <f>G89*H89</f>
        <v>0</v>
      </c>
    </row>
    <row r="90" ht="67" customHeight="1" spans="1:9">
      <c r="A90" s="15" t="s">
        <v>333</v>
      </c>
      <c r="B90" s="17" t="s">
        <v>334</v>
      </c>
      <c r="C90" s="17" t="s">
        <v>335</v>
      </c>
      <c r="D90" s="17"/>
      <c r="E90" s="17" t="s">
        <v>336</v>
      </c>
      <c r="F90" s="16" t="s">
        <v>115</v>
      </c>
      <c r="G90" s="16">
        <v>16</v>
      </c>
      <c r="H90" s="40"/>
      <c r="I90" s="41">
        <f>G90*H90</f>
        <v>0</v>
      </c>
    </row>
    <row r="91" ht="77" customHeight="1" spans="1:9">
      <c r="A91" s="15" t="s">
        <v>337</v>
      </c>
      <c r="B91" s="17" t="s">
        <v>338</v>
      </c>
      <c r="C91" s="17" t="s">
        <v>339</v>
      </c>
      <c r="D91" s="17"/>
      <c r="E91" s="17" t="s">
        <v>340</v>
      </c>
      <c r="F91" s="16" t="s">
        <v>115</v>
      </c>
      <c r="G91" s="16">
        <v>9</v>
      </c>
      <c r="H91" s="40"/>
      <c r="I91" s="41">
        <f>G91*H91</f>
        <v>0</v>
      </c>
    </row>
    <row r="92" ht="51.75" customHeight="1" spans="1:9">
      <c r="A92" s="15" t="s">
        <v>341</v>
      </c>
      <c r="B92" s="17" t="s">
        <v>342</v>
      </c>
      <c r="C92" s="17" t="s">
        <v>343</v>
      </c>
      <c r="D92" s="17"/>
      <c r="E92" s="17" t="s">
        <v>344</v>
      </c>
      <c r="F92" s="16" t="s">
        <v>253</v>
      </c>
      <c r="G92" s="16">
        <v>55.92</v>
      </c>
      <c r="H92" s="40"/>
      <c r="I92" s="41">
        <f>G92*H92</f>
        <v>0</v>
      </c>
    </row>
    <row r="93" ht="36" customHeight="1" spans="1:9">
      <c r="A93" s="42" t="s">
        <v>9</v>
      </c>
      <c r="B93" s="43"/>
      <c r="C93" s="43"/>
      <c r="D93" s="43"/>
      <c r="E93" s="43"/>
      <c r="F93" s="43"/>
      <c r="G93" s="43"/>
      <c r="H93" s="43"/>
      <c r="I93" s="44">
        <f>I5+I57</f>
        <v>0</v>
      </c>
    </row>
  </sheetData>
  <sheetProtection algorithmName="SHA-512" hashValue="bi3Q4hH4b0jSyL3P7VmCIrlr+iLEPZp2h2cNnzEDhtXgP/wmT6yOf9TayDIPsBvcL3idb2XMrUPxbL6lUeI2cA==" saltValue="MdfhSPs+Nui+kGVlDvn9nw==" spinCount="100000" sheet="1" formatCells="0" formatColumns="0" formatRows="0" insertRows="0" insertColumns="0" autoFilter="0" objects="1"/>
  <protectedRanges>
    <protectedRange sqref="H54:H56" name="区域6"/>
    <protectedRange sqref="H49:H52" name="区域5"/>
    <protectedRange sqref="H38:H47" name="区域4"/>
    <protectedRange sqref="H33:H36" name="区域3"/>
    <protectedRange sqref="H23:H31" name="区域2"/>
    <protectedRange sqref="H8:H21" name="区域1"/>
    <protectedRange sqref="H78" name="区域9"/>
    <protectedRange sqref="H74:H76" name="区域8"/>
    <protectedRange sqref="H59:H72" name="区域7"/>
    <protectedRange sqref="H86 H88:H92" name="区域11"/>
    <protectedRange sqref="H80:H84" name="区域10"/>
  </protectedRanges>
  <mergeCells count="100">
    <mergeCell ref="A1:I1"/>
    <mergeCell ref="A2:C2"/>
    <mergeCell ref="D2:G2"/>
    <mergeCell ref="H2:I2"/>
    <mergeCell ref="H3:I3"/>
    <mergeCell ref="A5:H5"/>
    <mergeCell ref="A6:I6"/>
    <mergeCell ref="A7:H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A22:H22"/>
    <mergeCell ref="C23:D23"/>
    <mergeCell ref="C24:D24"/>
    <mergeCell ref="C25:D25"/>
    <mergeCell ref="C26:D26"/>
    <mergeCell ref="C27:D27"/>
    <mergeCell ref="C28:D28"/>
    <mergeCell ref="C29:D29"/>
    <mergeCell ref="C30:D30"/>
    <mergeCell ref="C31:D31"/>
    <mergeCell ref="A32:I32"/>
    <mergeCell ref="C33:D33"/>
    <mergeCell ref="C34:D34"/>
    <mergeCell ref="C35:D35"/>
    <mergeCell ref="C36:D36"/>
    <mergeCell ref="A37:I37"/>
    <mergeCell ref="C38:D38"/>
    <mergeCell ref="C39:D39"/>
    <mergeCell ref="C40:D40"/>
    <mergeCell ref="C41:D41"/>
    <mergeCell ref="C42:D42"/>
    <mergeCell ref="C43:D43"/>
    <mergeCell ref="C44:D44"/>
    <mergeCell ref="C45:D45"/>
    <mergeCell ref="C46:D46"/>
    <mergeCell ref="C47:D47"/>
    <mergeCell ref="A48:I48"/>
    <mergeCell ref="C49:D49"/>
    <mergeCell ref="C50:D50"/>
    <mergeCell ref="C51:D51"/>
    <mergeCell ref="C52:D52"/>
    <mergeCell ref="A53:I53"/>
    <mergeCell ref="C54:D54"/>
    <mergeCell ref="C55:D55"/>
    <mergeCell ref="C56:D56"/>
    <mergeCell ref="A57:H57"/>
    <mergeCell ref="A58:I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A73:I73"/>
    <mergeCell ref="C74:D74"/>
    <mergeCell ref="C75:D75"/>
    <mergeCell ref="C76:D76"/>
    <mergeCell ref="A77:I77"/>
    <mergeCell ref="C78:D78"/>
    <mergeCell ref="A79:I79"/>
    <mergeCell ref="C80:D80"/>
    <mergeCell ref="C81:D81"/>
    <mergeCell ref="C82:D82"/>
    <mergeCell ref="C83:D83"/>
    <mergeCell ref="C84:D84"/>
    <mergeCell ref="A85:I85"/>
    <mergeCell ref="C86:D86"/>
    <mergeCell ref="A87:I87"/>
    <mergeCell ref="C88:D88"/>
    <mergeCell ref="C89:D89"/>
    <mergeCell ref="C90:D90"/>
    <mergeCell ref="C91:D91"/>
    <mergeCell ref="C92:D92"/>
    <mergeCell ref="A93:H93"/>
    <mergeCell ref="A3:A4"/>
    <mergeCell ref="B3:B4"/>
    <mergeCell ref="E3:E4"/>
    <mergeCell ref="F3:F4"/>
    <mergeCell ref="G3:G4"/>
    <mergeCell ref="C3:D4"/>
  </mergeCells>
  <printOptions horizontalCentered="1"/>
  <pageMargins left="0.303916666666667" right="0.303916666666667" top="0.75" bottom="0" header="0.75"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showGridLines="0" tabSelected="1" workbookViewId="0">
      <selection activeCell="C2" sqref="C2:E2"/>
    </sheetView>
  </sheetViews>
  <sheetFormatPr defaultColWidth="9" defaultRowHeight="12" outlineLevelCol="7"/>
  <cols>
    <col min="1" max="2" width="20.2857142857143" style="1" customWidth="1"/>
    <col min="3" max="3" width="3.33333333333333" style="1" customWidth="1"/>
    <col min="4" max="4" width="23.1619047619048" style="1" customWidth="1"/>
    <col min="5" max="5" width="10" style="1" customWidth="1"/>
    <col min="6" max="6" width="7.33333333333333" style="1" customWidth="1"/>
    <col min="7" max="7" width="13.2857142857143" style="1" customWidth="1"/>
    <col min="8" max="8" width="17.8380952380952" style="1" customWidth="1"/>
    <col min="9" max="16384" width="9" style="1"/>
  </cols>
  <sheetData>
    <row r="1" ht="33.75" customHeight="1" spans="1:8">
      <c r="A1" s="2" t="s">
        <v>345</v>
      </c>
      <c r="B1" s="2"/>
      <c r="C1" s="2"/>
      <c r="D1" s="2"/>
      <c r="E1" s="2"/>
      <c r="F1" s="3"/>
      <c r="G1" s="3"/>
      <c r="H1" s="3"/>
    </row>
    <row r="2" ht="22.5" customHeight="1" spans="1:8">
      <c r="A2" s="4" t="s">
        <v>25</v>
      </c>
      <c r="B2" s="4"/>
      <c r="C2" s="5" t="s">
        <v>26</v>
      </c>
      <c r="D2" s="5"/>
      <c r="E2" s="5"/>
      <c r="F2" s="6" t="s">
        <v>346</v>
      </c>
      <c r="G2" s="6"/>
      <c r="H2" s="6"/>
    </row>
    <row r="3" ht="25" customHeight="1" spans="1:8">
      <c r="A3" s="7" t="s">
        <v>1</v>
      </c>
      <c r="B3" s="8" t="s">
        <v>44</v>
      </c>
      <c r="C3" s="8"/>
      <c r="D3" s="8" t="s">
        <v>347</v>
      </c>
      <c r="E3" s="8" t="s">
        <v>348</v>
      </c>
      <c r="F3" s="8"/>
      <c r="G3" s="8" t="s">
        <v>349</v>
      </c>
      <c r="H3" s="9" t="s">
        <v>350</v>
      </c>
    </row>
    <row r="4" ht="15.75" customHeight="1" spans="1:8">
      <c r="A4" s="10" t="s">
        <v>53</v>
      </c>
      <c r="B4" s="11"/>
      <c r="C4" s="11"/>
      <c r="D4" s="12" t="s">
        <v>351</v>
      </c>
      <c r="E4" s="12"/>
      <c r="F4" s="12"/>
      <c r="G4" s="13">
        <v>44076.45</v>
      </c>
      <c r="H4" s="14"/>
    </row>
    <row r="5" ht="18" customHeight="1" spans="1:8">
      <c r="A5" s="15" t="s">
        <v>352</v>
      </c>
      <c r="B5" s="16" t="s">
        <v>353</v>
      </c>
      <c r="C5" s="16"/>
      <c r="D5" s="17" t="s">
        <v>354</v>
      </c>
      <c r="E5" s="17"/>
      <c r="F5" s="17"/>
      <c r="G5" s="18">
        <v>7516.91</v>
      </c>
      <c r="H5" s="19" t="s">
        <v>355</v>
      </c>
    </row>
    <row r="6" ht="18" customHeight="1" spans="1:8">
      <c r="A6" s="15" t="s">
        <v>356</v>
      </c>
      <c r="B6" s="16" t="s">
        <v>357</v>
      </c>
      <c r="C6" s="16"/>
      <c r="D6" s="17" t="s">
        <v>358</v>
      </c>
      <c r="E6" s="17"/>
      <c r="F6" s="17"/>
      <c r="G6" s="18">
        <v>6833.56</v>
      </c>
      <c r="H6" s="20"/>
    </row>
    <row r="7" ht="18" customHeight="1" spans="1:8">
      <c r="A7" s="15" t="s">
        <v>359</v>
      </c>
      <c r="B7" s="16" t="s">
        <v>360</v>
      </c>
      <c r="C7" s="16"/>
      <c r="D7" s="17" t="s">
        <v>361</v>
      </c>
      <c r="E7" s="17"/>
      <c r="F7" s="17"/>
      <c r="G7" s="18">
        <v>8883.62</v>
      </c>
      <c r="H7" s="20"/>
    </row>
    <row r="8" ht="18" customHeight="1" spans="1:8">
      <c r="A8" s="15" t="s">
        <v>362</v>
      </c>
      <c r="B8" s="16" t="s">
        <v>363</v>
      </c>
      <c r="C8" s="16"/>
      <c r="D8" s="17" t="s">
        <v>364</v>
      </c>
      <c r="E8" s="17"/>
      <c r="F8" s="17"/>
      <c r="G8" s="18">
        <v>20842.36</v>
      </c>
      <c r="H8" s="21"/>
    </row>
    <row r="9" ht="18" customHeight="1" spans="1:8">
      <c r="A9" s="15"/>
      <c r="B9" s="16"/>
      <c r="C9" s="16"/>
      <c r="D9" s="17"/>
      <c r="E9" s="17"/>
      <c r="F9" s="17"/>
      <c r="G9" s="18"/>
      <c r="H9" s="14"/>
    </row>
    <row r="10" ht="18" customHeight="1" spans="1:8">
      <c r="A10" s="15"/>
      <c r="B10" s="16"/>
      <c r="C10" s="16"/>
      <c r="D10" s="17"/>
      <c r="E10" s="17"/>
      <c r="F10" s="17"/>
      <c r="G10" s="18"/>
      <c r="H10" s="14"/>
    </row>
    <row r="11" ht="18" customHeight="1" spans="1:8">
      <c r="A11" s="15"/>
      <c r="B11" s="16"/>
      <c r="C11" s="16"/>
      <c r="D11" s="17"/>
      <c r="E11" s="17"/>
      <c r="F11" s="17"/>
      <c r="G11" s="18"/>
      <c r="H11" s="14"/>
    </row>
    <row r="12" ht="18" customHeight="1" spans="1:8">
      <c r="A12" s="15"/>
      <c r="B12" s="16"/>
      <c r="C12" s="16"/>
      <c r="D12" s="17"/>
      <c r="E12" s="17"/>
      <c r="F12" s="17"/>
      <c r="G12" s="18"/>
      <c r="H12" s="14"/>
    </row>
    <row r="13" ht="18" customHeight="1" spans="1:8">
      <c r="A13" s="15"/>
      <c r="B13" s="16"/>
      <c r="C13" s="16"/>
      <c r="D13" s="17"/>
      <c r="E13" s="17"/>
      <c r="F13" s="17"/>
      <c r="G13" s="18"/>
      <c r="H13" s="14"/>
    </row>
    <row r="14" ht="18" customHeight="1" spans="1:8">
      <c r="A14" s="15"/>
      <c r="B14" s="16"/>
      <c r="C14" s="16"/>
      <c r="D14" s="17"/>
      <c r="E14" s="17"/>
      <c r="F14" s="17"/>
      <c r="G14" s="18"/>
      <c r="H14" s="14"/>
    </row>
    <row r="15" ht="18" customHeight="1" spans="1:8">
      <c r="A15" s="15"/>
      <c r="B15" s="16"/>
      <c r="C15" s="16"/>
      <c r="D15" s="17"/>
      <c r="E15" s="17"/>
      <c r="F15" s="17"/>
      <c r="G15" s="18"/>
      <c r="H15" s="14"/>
    </row>
    <row r="16" ht="18" customHeight="1" spans="1:8">
      <c r="A16" s="15"/>
      <c r="B16" s="16"/>
      <c r="C16" s="16"/>
      <c r="D16" s="17"/>
      <c r="E16" s="17"/>
      <c r="F16" s="17"/>
      <c r="G16" s="18"/>
      <c r="H16" s="14"/>
    </row>
    <row r="17" ht="18" customHeight="1" spans="1:8">
      <c r="A17" s="15"/>
      <c r="B17" s="16"/>
      <c r="C17" s="16"/>
      <c r="D17" s="17"/>
      <c r="E17" s="17"/>
      <c r="F17" s="17"/>
      <c r="G17" s="18"/>
      <c r="H17" s="14"/>
    </row>
    <row r="18" ht="18" customHeight="1" spans="1:8">
      <c r="A18" s="15"/>
      <c r="B18" s="16"/>
      <c r="C18" s="16"/>
      <c r="D18" s="17"/>
      <c r="E18" s="17"/>
      <c r="F18" s="17"/>
      <c r="G18" s="18"/>
      <c r="H18" s="14"/>
    </row>
    <row r="19" ht="18" customHeight="1" spans="1:8">
      <c r="A19" s="15"/>
      <c r="B19" s="16"/>
      <c r="C19" s="16"/>
      <c r="D19" s="17"/>
      <c r="E19" s="17"/>
      <c r="F19" s="17"/>
      <c r="G19" s="18"/>
      <c r="H19" s="14"/>
    </row>
    <row r="20" ht="18" customHeight="1" spans="1:8">
      <c r="A20" s="15"/>
      <c r="B20" s="16"/>
      <c r="C20" s="16"/>
      <c r="D20" s="17"/>
      <c r="E20" s="17"/>
      <c r="F20" s="17"/>
      <c r="G20" s="18"/>
      <c r="H20" s="14"/>
    </row>
    <row r="21" ht="18" customHeight="1" spans="1:8">
      <c r="A21" s="15"/>
      <c r="B21" s="16"/>
      <c r="C21" s="16"/>
      <c r="D21" s="17"/>
      <c r="E21" s="17"/>
      <c r="F21" s="17"/>
      <c r="G21" s="18"/>
      <c r="H21" s="14"/>
    </row>
    <row r="22" ht="18" customHeight="1" spans="1:8">
      <c r="A22" s="15"/>
      <c r="B22" s="16"/>
      <c r="C22" s="16"/>
      <c r="D22" s="17"/>
      <c r="E22" s="17"/>
      <c r="F22" s="17"/>
      <c r="G22" s="18"/>
      <c r="H22" s="14"/>
    </row>
    <row r="23" ht="18" customHeight="1" spans="1:8">
      <c r="A23" s="15"/>
      <c r="B23" s="16"/>
      <c r="C23" s="16"/>
      <c r="D23" s="17"/>
      <c r="E23" s="17"/>
      <c r="F23" s="17"/>
      <c r="G23" s="18"/>
      <c r="H23" s="14"/>
    </row>
    <row r="24" ht="18" customHeight="1" spans="1:8">
      <c r="A24" s="15"/>
      <c r="B24" s="16"/>
      <c r="C24" s="16"/>
      <c r="D24" s="17"/>
      <c r="E24" s="17"/>
      <c r="F24" s="17"/>
      <c r="G24" s="18"/>
      <c r="H24" s="14"/>
    </row>
    <row r="25" ht="18" customHeight="1" spans="1:8">
      <c r="A25" s="15"/>
      <c r="B25" s="16"/>
      <c r="C25" s="16"/>
      <c r="D25" s="17"/>
      <c r="E25" s="17"/>
      <c r="F25" s="17"/>
      <c r="G25" s="18"/>
      <c r="H25" s="14"/>
    </row>
    <row r="26" ht="18" customHeight="1" spans="1:8">
      <c r="A26" s="15"/>
      <c r="B26" s="16"/>
      <c r="C26" s="16"/>
      <c r="D26" s="17"/>
      <c r="E26" s="17"/>
      <c r="F26" s="17"/>
      <c r="G26" s="18"/>
      <c r="H26" s="14"/>
    </row>
    <row r="27" ht="18" customHeight="1" spans="1:8">
      <c r="A27" s="15"/>
      <c r="B27" s="16"/>
      <c r="C27" s="16"/>
      <c r="D27" s="17"/>
      <c r="E27" s="17"/>
      <c r="F27" s="17"/>
      <c r="G27" s="18"/>
      <c r="H27" s="14"/>
    </row>
    <row r="28" ht="18" customHeight="1" spans="1:8">
      <c r="A28" s="15"/>
      <c r="B28" s="16"/>
      <c r="C28" s="16"/>
      <c r="D28" s="17"/>
      <c r="E28" s="17"/>
      <c r="F28" s="17"/>
      <c r="G28" s="18"/>
      <c r="H28" s="14"/>
    </row>
    <row r="29" ht="18" customHeight="1" spans="1:8">
      <c r="A29" s="15"/>
      <c r="B29" s="16"/>
      <c r="C29" s="16"/>
      <c r="D29" s="17"/>
      <c r="E29" s="17"/>
      <c r="F29" s="17"/>
      <c r="G29" s="18"/>
      <c r="H29" s="14"/>
    </row>
    <row r="30" ht="18" customHeight="1" spans="1:8">
      <c r="A30" s="15"/>
      <c r="B30" s="16"/>
      <c r="C30" s="16"/>
      <c r="D30" s="17"/>
      <c r="E30" s="17"/>
      <c r="F30" s="17"/>
      <c r="G30" s="18"/>
      <c r="H30" s="14"/>
    </row>
    <row r="31" ht="18" customHeight="1" spans="1:8">
      <c r="A31" s="15"/>
      <c r="B31" s="16"/>
      <c r="C31" s="16"/>
      <c r="D31" s="17"/>
      <c r="E31" s="17"/>
      <c r="F31" s="17"/>
      <c r="G31" s="18"/>
      <c r="H31" s="14"/>
    </row>
    <row r="32" ht="18" customHeight="1" spans="1:8">
      <c r="A32" s="15"/>
      <c r="B32" s="16"/>
      <c r="C32" s="16"/>
      <c r="D32" s="17"/>
      <c r="E32" s="17"/>
      <c r="F32" s="17"/>
      <c r="G32" s="18"/>
      <c r="H32" s="14"/>
    </row>
    <row r="33" ht="18" customHeight="1" spans="1:8">
      <c r="A33" s="15"/>
      <c r="B33" s="16"/>
      <c r="C33" s="16"/>
      <c r="D33" s="17"/>
      <c r="E33" s="17"/>
      <c r="F33" s="17"/>
      <c r="G33" s="18"/>
      <c r="H33" s="14"/>
    </row>
    <row r="34" ht="18" customHeight="1" spans="1:8">
      <c r="A34" s="15"/>
      <c r="B34" s="16"/>
      <c r="C34" s="16"/>
      <c r="D34" s="17"/>
      <c r="E34" s="17"/>
      <c r="F34" s="17"/>
      <c r="G34" s="18"/>
      <c r="H34" s="14"/>
    </row>
    <row r="35" ht="18" customHeight="1" spans="1:8">
      <c r="A35" s="15" t="s">
        <v>365</v>
      </c>
      <c r="B35" s="16"/>
      <c r="C35" s="16"/>
      <c r="D35" s="16"/>
      <c r="E35" s="16"/>
      <c r="F35" s="16"/>
      <c r="G35" s="18">
        <v>44076.45</v>
      </c>
      <c r="H35" s="14"/>
    </row>
    <row r="36" ht="18" customHeight="1" spans="1:8">
      <c r="A36" s="22" t="s">
        <v>9</v>
      </c>
      <c r="B36" s="23"/>
      <c r="C36" s="23"/>
      <c r="D36" s="23"/>
      <c r="E36" s="23"/>
      <c r="F36" s="23"/>
      <c r="G36" s="24">
        <v>44076.45</v>
      </c>
      <c r="H36" s="25" t="s">
        <v>366</v>
      </c>
    </row>
    <row r="37" ht="18" customHeight="1" spans="1:8">
      <c r="A37" s="26" t="s">
        <v>367</v>
      </c>
      <c r="B37" s="26"/>
      <c r="C37" s="26"/>
      <c r="D37" s="26"/>
      <c r="E37" s="26"/>
      <c r="F37" s="26"/>
      <c r="G37" s="26"/>
      <c r="H37" s="26"/>
    </row>
  </sheetData>
  <sheetProtection algorithmName="SHA-512" hashValue="5nuXtwL2TFyblvgkreJmahjUAKervR36Bft4eNrB00YXzJ422Pc7sTrHRJAOFwpbGIfb44bTKhWqYi9IdMfY7Q==" saltValue="3AGL0nbidcDSvZ81iLz1DA==" spinCount="100000" sheet="1" objects="1"/>
  <mergeCells count="72">
    <mergeCell ref="A1:H1"/>
    <mergeCell ref="A2:B2"/>
    <mergeCell ref="C2:E2"/>
    <mergeCell ref="F2:H2"/>
    <mergeCell ref="B3:C3"/>
    <mergeCell ref="E3:F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A35:F35"/>
    <mergeCell ref="A36:F36"/>
    <mergeCell ref="A37:H37"/>
    <mergeCell ref="H5:H8"/>
  </mergeCells>
  <printOptions horizontalCentered="1"/>
  <pageMargins left="0.303916666666667" right="0.303916666666667" top="0.75" bottom="0" header="0.75" footer="0"/>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7" master="" otherUserPermission="visible"/>
  <rangeList sheetStid="9" master="" otherUserPermission="visible"/>
  <rangeList sheetStid="10" master="" otherUserPermission="visible">
    <arrUserId title="区域6" rangeCreator="" othersAccessPermission="edit"/>
    <arrUserId title="区域5" rangeCreator="" othersAccessPermission="edit"/>
    <arrUserId title="区域4" rangeCreator="" othersAccessPermission="edit"/>
    <arrUserId title="区域3" rangeCreator="" othersAccessPermission="edit"/>
    <arrUserId title="区域2" rangeCreator="" othersAccessPermission="edit"/>
    <arrUserId title="区域1" rangeCreator="" othersAccessPermission="edit"/>
    <arrUserId title="区域9" rangeCreator="" othersAccessPermission="edit"/>
    <arrUserId title="区域8" rangeCreator="" othersAccessPermission="edit"/>
    <arrUserId title="区域7" rangeCreator="" othersAccessPermission="edit"/>
    <arrUserId title="区域11" rangeCreator="" othersAccessPermission="edit"/>
    <arrUserId title="区域10" rangeCreator="" othersAccessPermission="edit"/>
  </rangeList>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汇总表</vt:lpstr>
      <vt:lpstr>投标报价清单填写说明</vt:lpstr>
      <vt:lpstr>1.1 工程项目清单汇总表</vt:lpstr>
      <vt:lpstr>2.1 分部分项工程项目清单计价表</vt:lpstr>
      <vt:lpstr>3.1 措施项目清单计价表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LUOYI</cp:lastModifiedBy>
  <dcterms:created xsi:type="dcterms:W3CDTF">2025-12-13T13:38:00Z</dcterms:created>
  <dcterms:modified xsi:type="dcterms:W3CDTF">2026-06-17T08:37:16Z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AC58A40C6268415C855A1C33EAC2C633_13</vt:lpwstr>
  </property>
  <property fmtid="{D5CDD505-2E9C-101B-9397-08002B2CF9AE}" pid="4" name="KSOProductBuildVer">
    <vt:lpwstr>2052-12.1.0.26895</vt:lpwstr>
  </property>
  <property fmtid="{D5CDD505-2E9C-101B-9397-08002B2CF9AE}" pid="5" name="CalculationRule">
    <vt:i4>0</vt:i4>
  </property>
</Properties>
</file>